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ietek\OneDrive - sggw.pl\Pulpit\Pytania dypl\Inzynierskie\"/>
    </mc:Choice>
  </mc:AlternateContent>
  <xr:revisionPtr revIDLastSave="0" documentId="8_{F1FD1DEF-AAA1-42B3-AAC8-A6BFF607B94B}" xr6:coauthVersionLast="47" xr6:coauthVersionMax="47" xr10:uidLastSave="{00000000-0000-0000-0000-000000000000}"/>
  <workbookProtection workbookPassword="CB51" lockStructure="1"/>
  <bookViews>
    <workbookView xWindow="0" yWindow="0" windowWidth="25200" windowHeight="10185" xr2:uid="{00000000-000D-0000-FFFF-FFFF00000000}"/>
  </bookViews>
  <sheets>
    <sheet name="Losuj" sheetId="1" r:id="rId1"/>
    <sheet name="Pytania_Bud" sheetId="2" state="hidden" r:id="rId2"/>
    <sheet name="Pytania_IS" sheetId="3" state="hidden" r:id="rId3"/>
    <sheet name="Pytania_IGW" sheetId="4" state="hidden" r:id="rId4"/>
    <sheet name="Pytania_OS" sheetId="6" state="hidden" r:id="rId5"/>
    <sheet name="Pytania_AK" sheetId="8" state="hidden" r:id="rId6"/>
  </sheets>
  <definedNames>
    <definedName name="_arch_nr_grA">Losuj!$C$8</definedName>
    <definedName name="_arch_nr_grB">Losuj!$C$10</definedName>
    <definedName name="_dla_kogo">Losuj!$G$5</definedName>
    <definedName name="_ile_pytanAK1">Pytania_AK!$E$4</definedName>
    <definedName name="_ile_pytanAK1_cz2pocz">Pytania_AK!$E$7</definedName>
    <definedName name="_ile_pytanBud1">Pytania_Bud!$H$24</definedName>
    <definedName name="_ile_pytanBud1_cz2pocz">Pytania_Bud!$H$27</definedName>
    <definedName name="_ile_pytanBud2_B1">Pytania_Bud!$N$24</definedName>
    <definedName name="_ile_pytanBud2_B1_cz2pocz">Pytania_Bud!$N$27</definedName>
    <definedName name="_ile_pytanBud2_B2">Pytania_Bud!$S$24</definedName>
    <definedName name="_ile_pytanBud2_B2_cz2pocz">Pytania_Bud!$S$27</definedName>
    <definedName name="_ile_pytanBud2_B3">Pytania_Bud!$X$24</definedName>
    <definedName name="_ile_pytanBud2_B3_cz2pocz">Pytania_Bud!$X$27</definedName>
    <definedName name="_ile_pytanIGW1">Pytania_IGW!$E$4</definedName>
    <definedName name="_ile_pytanIGW1_cz2pocz">Pytania_IGW!$E$7</definedName>
    <definedName name="_ile_pytanIS1">Pytania_IS!$E$4</definedName>
    <definedName name="_ile_pytanIS1_cz2pocz">Pytania_IS!$E$7</definedName>
    <definedName name="_ile_pytanIS2">Pytania_IS!$P$4</definedName>
    <definedName name="_ile_pytanOS1" localSheetId="5">Pytania_AK!$E$4</definedName>
    <definedName name="_ile_pytanOS1">Pytania_OS!$E$4</definedName>
    <definedName name="_ile_pytanOS1_cz2pocz" localSheetId="5">Pytania_AK!$E$7</definedName>
    <definedName name="_ile_pytanOS1_cz2pocz">Pytania_OS!$E$7</definedName>
    <definedName name="_kierunki">Pytania_Bud!$B$3:$B$7</definedName>
    <definedName name="_kierunki_nr">Pytania_Bud!$B$3:$E$7</definedName>
    <definedName name="_nr_los">Losuj!$C$3</definedName>
    <definedName name="_pytania_AK1">Pytania_AK!$C$11:$E$97</definedName>
    <definedName name="_pytania_Bud1">Pytania_Bud!$F$30:$H$97</definedName>
    <definedName name="_pytania_Bud2_B1">Pytania_Bud!$L$30:$N$97</definedName>
    <definedName name="_pytania_Bud2_B2">Pytania_Bud!$Q$30:$S$97</definedName>
    <definedName name="_pytania_Bud2_B3">Pytania_Bud!$V$30:$X$97</definedName>
    <definedName name="_pytania_IGW1">Pytania_IGW!$C$11:$E$98</definedName>
    <definedName name="_pytania_IS1">Pytania_IS!$C$10:$E$70</definedName>
    <definedName name="_pytania_IS2">Pytania_IS!$O$10:$P$70</definedName>
    <definedName name="_pytania_OS1" localSheetId="5">Pytania_AK!$C$11:$E$82</definedName>
    <definedName name="_pytania_OS1">Pytania_OS!$C$11:$E$82</definedName>
  </definedNames>
  <calcPr calcId="191028" iterate="1" iterateCount="1" iterateDelta="0.5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E7" i="2"/>
  <c r="E6" i="8"/>
  <c r="E5" i="8"/>
  <c r="E4" i="8" l="1"/>
  <c r="E7" i="8" s="1"/>
  <c r="E4" i="2"/>
  <c r="E5" i="2"/>
  <c r="E6" i="2"/>
  <c r="E3" i="2"/>
  <c r="X25" i="2"/>
  <c r="H25" i="2"/>
  <c r="H26" i="2"/>
  <c r="E6" i="4"/>
  <c r="E5" i="4"/>
  <c r="E5" i="3"/>
  <c r="E6" i="3"/>
  <c r="E6" i="6"/>
  <c r="E5" i="6"/>
  <c r="X26" i="2"/>
  <c r="S26" i="2"/>
  <c r="N25" i="2"/>
  <c r="N26" i="2"/>
  <c r="P4" i="3"/>
  <c r="E4" i="6" l="1"/>
  <c r="E7" i="6" s="1"/>
  <c r="E4" i="3"/>
  <c r="E7" i="3" s="1"/>
  <c r="E4" i="4"/>
  <c r="E7" i="4" s="1"/>
  <c r="X24" i="2"/>
  <c r="X27" i="2"/>
  <c r="S27" i="2"/>
  <c r="N24" i="2"/>
  <c r="N27" i="2"/>
  <c r="H24" i="2"/>
  <c r="H27" i="2" s="1"/>
  <c r="S25" i="2"/>
  <c r="S24" i="2" l="1"/>
  <c r="C8" i="1"/>
  <c r="C10" i="1"/>
  <c r="C3" i="1"/>
  <c r="D8" i="1"/>
  <c r="F8" i="1"/>
  <c r="D10" i="1"/>
  <c r="F10" i="1"/>
</calcChain>
</file>

<file path=xl/sharedStrings.xml><?xml version="1.0" encoding="utf-8"?>
<sst xmlns="http://schemas.openxmlformats.org/spreadsheetml/2006/main" count="1168" uniqueCount="559">
  <si>
    <t>Pytania obowiązujące od 19.02.2020</t>
  </si>
  <si>
    <t>© M. Połoński ver. 2.7 (3.12.2022)</t>
  </si>
  <si>
    <t>Pytanie kierunkowe</t>
  </si>
  <si>
    <t>Losowanie: naciśncij F9</t>
  </si>
  <si>
    <t>Pytanie specjalizacyjne</t>
  </si>
  <si>
    <t>Wybierz kierunek/stopień:</t>
  </si>
  <si>
    <t>Ochrona środ. inż.</t>
  </si>
  <si>
    <t>Nr pytania</t>
  </si>
  <si>
    <t>Pytanie</t>
  </si>
  <si>
    <t>Budownictwo inż.</t>
  </si>
  <si>
    <t>Bud1</t>
  </si>
  <si>
    <t>Inżynieria środ. inż.</t>
  </si>
  <si>
    <t>IS1</t>
  </si>
  <si>
    <t>OS1</t>
  </si>
  <si>
    <t>Inżynieria i gosp. wod. inż.</t>
  </si>
  <si>
    <t>IGW1</t>
  </si>
  <si>
    <t>Architektura krajobrazu</t>
  </si>
  <si>
    <t>AK1</t>
  </si>
  <si>
    <t>_pytania_Bud1</t>
  </si>
  <si>
    <t>_pytania_Bud2_B1</t>
  </si>
  <si>
    <t>_pytania_Bud2_B2</t>
  </si>
  <si>
    <t>_pytania_Bud2_B3</t>
  </si>
  <si>
    <t>Budownictwo mgr B1. Konstrukcje budowlane</t>
  </si>
  <si>
    <t>Budownictwo mgr B2. Geotechnika</t>
  </si>
  <si>
    <t>Budownictwo mgr B3. Budownictwo hydrotechniczne</t>
  </si>
  <si>
    <t>Uwaga!</t>
  </si>
  <si>
    <t>Liczba pytań</t>
  </si>
  <si>
    <t>Zgodnie z zakresem _kierunki_nr należy ustawić nazwy</t>
  </si>
  <si>
    <t>Liczba pyt. O</t>
  </si>
  <si>
    <t>dla każdego zestawu pytań:</t>
  </si>
  <si>
    <t>Liczba pyt. S</t>
  </si>
  <si>
    <t>_ile_pytan &amp; 2 kol _kierunki_nr</t>
  </si>
  <si>
    <t>II część od pyt.</t>
  </si>
  <si>
    <t>_ile_pytan &amp; 2 kol _kierunki_nr &amp; _cz2pocz</t>
  </si>
  <si>
    <t>_pytania_ &amp; 2 kol _kierunki_nr</t>
  </si>
  <si>
    <t>Lp</t>
  </si>
  <si>
    <t>Ogólne/Spec</t>
  </si>
  <si>
    <t>Treść pytań</t>
  </si>
  <si>
    <t xml:space="preserve"> </t>
  </si>
  <si>
    <t>O</t>
  </si>
  <si>
    <t>Wymień i omów rodzaje konstrukcji domów drewnianych.</t>
  </si>
  <si>
    <t>Zastosowanie drewna we współczesnym budownictwie.</t>
  </si>
  <si>
    <t>Używane nazwy</t>
  </si>
  <si>
    <t>Co to jest beton towarowy? Podaj jaki jest jego skład i podstawowe cechy.</t>
  </si>
  <si>
    <t>Beton jako tworzywo budowlane, skład i podstawowe cechy.</t>
  </si>
  <si>
    <t>Wymień oraz scharakteryzuj pokrycia dachowe stosowane w budownictwie jedno- i wielorodzinnym.</t>
  </si>
  <si>
    <t>Pokrycia dachowe.</t>
  </si>
  <si>
    <t>_dla_kogo</t>
  </si>
  <si>
    <t>=Losuj!$G$4</t>
  </si>
  <si>
    <t>Przedstaw rozwiązania przestrzenne i konstrukcyjne schodów.</t>
  </si>
  <si>
    <t>Schody, rozwiązania przestrzenne i konstrukcyjne.</t>
  </si>
  <si>
    <t>_ile_pytanBud1</t>
  </si>
  <si>
    <t>=Pytania_Bud!$H$30</t>
  </si>
  <si>
    <t>Zdefiniuj współczynnik przenikania ciepła przez przegrodę budowlaną.</t>
  </si>
  <si>
    <t>Współczynnik przewodzenia ciepła przez przegrody budowlane.</t>
  </si>
  <si>
    <t>_ile_pytanBud1_cz2pocz</t>
  </si>
  <si>
    <t>=Pytania_Bud!$H$33</t>
  </si>
  <si>
    <t>Wymień wielkości geometryczne charakteryzujące przekrój poprzeczny elementu konstrukcyjnego. Podaj które z tych wielkości mają znaczenie przy określaniu wytrzymałości elementu rozciąganego osiowo, zginanego i skręcanego.</t>
  </si>
  <si>
    <t>Momenty bezwładności oraz wzory Steinera.</t>
  </si>
  <si>
    <t>_ile_pytanBud2_B1</t>
  </si>
  <si>
    <t>=Pytania_Bud!$N$30</t>
  </si>
  <si>
    <t>Czym są efekty II-rzędu w analizie konstrukcji żelbetowej?</t>
  </si>
  <si>
    <t>Kratownice, metody wyznaczania sił w kratownicy.</t>
  </si>
  <si>
    <t>_ile_pytanBud2_B1_cz2pocz</t>
  </si>
  <si>
    <t>=Pytania_Bud!$N$33</t>
  </si>
  <si>
    <t>Na czym polega Metoda Elementów Skończonych (MES), jakie jest jej zastosowanie oraz jakie są jej podstawowe zalety i wady?</t>
  </si>
  <si>
    <t>Metoda elementów skończonych dla belek.</t>
  </si>
  <si>
    <t>_ile_pytanBud2_B2</t>
  </si>
  <si>
    <t>=Pytania_Bud!$S$30</t>
  </si>
  <si>
    <t>Wymień przynajmniej po dwie hipotezy wytrzymałościowe dla materiałów sprężystych i kruchych. Omów na czym polega jedna z nich.</t>
  </si>
  <si>
    <t>Sformułować hipotezy wytrzymałościowe.</t>
  </si>
  <si>
    <t>_ile_pytanBud2_B2_cz2pocz</t>
  </si>
  <si>
    <t>=Pytania_Bud!$S$33</t>
  </si>
  <si>
    <t>Omów metodę stanów granicznych.</t>
  </si>
  <si>
    <t>Stan graniczny nośności i użytkowania.</t>
  </si>
  <si>
    <t>_ile_pytanBud2_B3</t>
  </si>
  <si>
    <t>=Pytania_Bud!$X$30</t>
  </si>
  <si>
    <t>Od czego zależą klasy ekspozycji elementów żelbetowych i ich podział?</t>
  </si>
  <si>
    <t xml:space="preserve">Naprężenia w belkach zginanych. </t>
  </si>
  <si>
    <t>_ile_pytanBud2_B3_cz2pocz</t>
  </si>
  <si>
    <t>=Pytania_Bud!$X$33</t>
  </si>
  <si>
    <t>Scharakteryzuj hydroizolacje pod względem materiałowym i omów ich zastosowanie w obiektach budowlanych.</t>
  </si>
  <si>
    <t>Siły przekrojowe w belkach.</t>
  </si>
  <si>
    <t>_ile_pytanIGW1</t>
  </si>
  <si>
    <t>=Pytania_IGW!$E$4</t>
  </si>
  <si>
    <t>Wymień czynności i materiały geodezyjne konieczne do zrealizowania inwestycji z zakresu budownictwa np. przyłącza wodociągowego.</t>
  </si>
  <si>
    <t>_ile_pytanIGW1_cz2pocz</t>
  </si>
  <si>
    <t>=Pytania_IGW!$E$7</t>
  </si>
  <si>
    <t>Jakie metody geodezyjne mogą być stosowane do wyznaczania wielkości osiadania lub wypiętrzania budowli?</t>
  </si>
  <si>
    <t>Jakie metody geodezyjne mogą być stosowane do wyznaczania wielkości osiadania lub wypiętrzania budowli.</t>
  </si>
  <si>
    <t>_ile_pytanIS1</t>
  </si>
  <si>
    <t>=Pytania_IS!$E$4</t>
  </si>
  <si>
    <t>Omów spawane połączenia konstrukcji stalowych oraz metody ich projektowania.</t>
  </si>
  <si>
    <t>Omów typy połączeń i metody ich projektowania występujących w konstrukcjach stalowych</t>
  </si>
  <si>
    <t>_ile_pytanIS1_cz2pocz</t>
  </si>
  <si>
    <t>=Pytania_IS!$E$7</t>
  </si>
  <si>
    <t>Na czym polega statyczna próba rozciągania stali i jaki jest jej cel?</t>
  </si>
  <si>
    <t>Ugięcie dopuszczalne i jego wpływ na projektowanie konstrukcji.</t>
  </si>
  <si>
    <t>_ile_pytanIS2</t>
  </si>
  <si>
    <t>=Pytania_IS!$P$4</t>
  </si>
  <si>
    <t>Omów typy i określ rolę stężeń w konstrukcjach stalowych.</t>
  </si>
  <si>
    <t>Stężenia w konstrukcjach stalowych.</t>
  </si>
  <si>
    <t>_ile_pytanOS1</t>
  </si>
  <si>
    <t>=Pytania_OS!$E$4</t>
  </si>
  <si>
    <t>Przedstaw metody zagęszczania mieszanki betonowej.</t>
  </si>
  <si>
    <t>Jak zmienia się ciśnienie hydrostatyczne w nieruchomej cieczy o ciężarze objętościowym  wraz z głębokością?</t>
  </si>
  <si>
    <t>_ile_pytanOS1_cz2pocz</t>
  </si>
  <si>
    <t>=Pytania_OS!$E$7</t>
  </si>
  <si>
    <t>Wymień rodzaje deskowań budowlanych, przedstaw ich klasyfikację i omów zadania jakie pełnią.</t>
  </si>
  <si>
    <t>Wyjaśnij pojęcie „parcie hydrostatyczne cieczy”</t>
  </si>
  <si>
    <t>_kierunki</t>
  </si>
  <si>
    <t>=Pytania_Bud!$B$3:$B$12</t>
  </si>
  <si>
    <t>Omów śrubowe połączenia konstrukcji stalowych oraz metody ich projektowania.</t>
  </si>
  <si>
    <t>Jakie prawo określa prędkość filtracji wód gruntowych w strefie nasyconej gruntu i w jakich warunkach obowiązuje?</t>
  </si>
  <si>
    <t>_kierunki_nr</t>
  </si>
  <si>
    <t>=Pytania_Bud!$B$3:$E$12</t>
  </si>
  <si>
    <t>Wymień i scharakteryzuj obciążenia obiektów budowlanych.</t>
  </si>
  <si>
    <t>Od czego zależy współczynnik oporów liniowych w przewodach?</t>
  </si>
  <si>
    <t>_nr_los</t>
  </si>
  <si>
    <t>=Losuj!$C$2</t>
  </si>
  <si>
    <t xml:space="preserve">Na czym polega  utrata stateczności globalnej występujęca w stalowych elementach konstrukcyjnych. </t>
  </si>
  <si>
    <t>Wymień warunki projektowania budowli wodnych narzucone klasą budowli.</t>
  </si>
  <si>
    <t>=Pytania_Bud!$F$36:$H$103</t>
  </si>
  <si>
    <t>Kiedy wymagana jest konieczność określenia klasy przekroju stalowego? Jaka jest procedura klasyfikowania przekrojów i jakie ogólne cechy (dotyczące nośności) mają przekroje w danej klasie.</t>
  </si>
  <si>
    <t>Wymień rodzaje zamknięć budowli wodnych.</t>
  </si>
  <si>
    <t>=Pytania_Bud!$L$36:$N$103</t>
  </si>
  <si>
    <t>Jakie są ogólne zasady wymiarowania żelbetowego przekroju prostokątnego?</t>
  </si>
  <si>
    <t>Wymień elementy konstrukcyjne jazów ruchomych.</t>
  </si>
  <si>
    <t>=Pytania_Bud!$Q$36:$S$103</t>
  </si>
  <si>
    <t>Podaj zasady projektowania konstrukcji metodą stanów granicznych - sytuacje obliczeniowe wg EC.</t>
  </si>
  <si>
    <t>Wymień warunki sprawdzane w ocenie stateczności budowli wodnych.</t>
  </si>
  <si>
    <t>=Pytania_Bud!$V$36:$X$103</t>
  </si>
  <si>
    <t>Wymień typy oraz metody wymiarowania stóp słupów stalowych.</t>
  </si>
  <si>
    <t>Wymień przepływy wykorzystywane w obliczeniach budowli wodnych.</t>
  </si>
  <si>
    <t>_pytania_IGW1</t>
  </si>
  <si>
    <t>=Pytania_IGW!$C$11:$E$98</t>
  </si>
  <si>
    <t>Przedstaw zasady obliczania obciążania wiatrem i śniegiem budynków zgodnie z Eurokodem.</t>
  </si>
  <si>
    <t>Co to jest i do czego służy krzywa natężenia przepływu?</t>
  </si>
  <si>
    <t>_pytania_IS1</t>
  </si>
  <si>
    <t>=Pytania_IS!$C$10:$E$70</t>
  </si>
  <si>
    <t>Przedstaw metodę sił (stopień statycznej niewyznaczalności układu, schematy podstawowe), omów równania kanoniczne metody sił oraz podaj kiedy się z niej korzysta.</t>
  </si>
  <si>
    <t>Co rozumiemy pod pojęciem bilansu wodnego?</t>
  </si>
  <si>
    <t>_pytania_IS2</t>
  </si>
  <si>
    <t>=Pytania_IS!$O$10:$P$70</t>
  </si>
  <si>
    <t>Przedstaw metodę przemieszczeń (stopień geometrycznej niewyznaczalności układu, schematy podstawowe), omów równania kanoniczne metody przemieszczeń oraz podaj kiedy się z niej korzysta.</t>
  </si>
  <si>
    <t>Jaka jest różnica pomiędzy Systemem Informacji Przestrzennej a Systemem Informacji o Terenie?</t>
  </si>
  <si>
    <t>_pytania_OS1</t>
  </si>
  <si>
    <t>=Pytania_OS!$C$11:$E$82</t>
  </si>
  <si>
    <t>Wyjaśnij pojęcie "parcie hydrostatyczne cieczy".</t>
  </si>
  <si>
    <t>Do czego służy metoda analogii hydrologicznej?</t>
  </si>
  <si>
    <t>Od czego zależy współczynnik oporów liniowych w przewodach hydraulicznych?</t>
  </si>
  <si>
    <t>S</t>
  </si>
  <si>
    <t>Co to jest teledetekcja? Podaj wybrany przykład jej zastosowania w budownictwie.</t>
  </si>
  <si>
    <t>1 Pytanie specjalizacyjne geotechnika</t>
  </si>
  <si>
    <t>1 Pytanie specjalizacyjne budownictwo hydrotechniczne</t>
  </si>
  <si>
    <t>Wymień i omów rodzaje zamknięć budowli wodnych.</t>
  </si>
  <si>
    <t>Podaj definicje i funkcje bazy danych.</t>
  </si>
  <si>
    <t>2 Pytanie specjalizacyjne geotechnika</t>
  </si>
  <si>
    <t>2 Pytanie specjalizacyjne budownictwo hydrotechniczne</t>
  </si>
  <si>
    <t>Wymień i omów elementy konstrukcyjne jazów ruchomych.</t>
  </si>
  <si>
    <t>Scharakteryzuj metody pomiaru wilgotności ośrodków porowatych.</t>
  </si>
  <si>
    <t>3 Pytanie specjalizacyjne geotechnika</t>
  </si>
  <si>
    <t>3 Pytanie specjalizacyjne budownictwo hydrotechniczne</t>
  </si>
  <si>
    <t>Wymień i omów warunki sprawdzane w ocenie stateczności budowli wodnych.</t>
  </si>
  <si>
    <t>Omów równania przepływu wody w ośrodkach porowatych.</t>
  </si>
  <si>
    <t>4 Pytanie specjalizacyjne geotechnika</t>
  </si>
  <si>
    <t>4 Pytanie specjalizacyjne budownictwo hydrotechniczne</t>
  </si>
  <si>
    <t>Wymień i omów przepływy wykorzystywane w obliczeniach budowli wodnych.</t>
  </si>
  <si>
    <t>Scharakteryzuj właściwości termiczne ośrodków porowatych.</t>
  </si>
  <si>
    <t>5 Pytanie specjalizacyjne geotechnika</t>
  </si>
  <si>
    <t>5 Pytanie specjalizacyjne budownictwo hydrotechniczne</t>
  </si>
  <si>
    <t>Wymienić metody i urządzenia odwadniające.</t>
  </si>
  <si>
    <t>6 Pytanie specjalizacyjne geotechnika</t>
  </si>
  <si>
    <t>6 Pytanie specjalizacyjne budownictwo hydrotechniczne</t>
  </si>
  <si>
    <t>Na czym polega i do czego służy metoda analogii hydrologicznej?</t>
  </si>
  <si>
    <t xml:space="preserve">Podać typy i funkcje studzienek drenarskich oraz zasady ich stosowania. </t>
  </si>
  <si>
    <t>7 Pytanie specjalizacyjne geotechnika</t>
  </si>
  <si>
    <t>7 Pytanie specjalizacyjne budownictwo hydrotechniczne</t>
  </si>
  <si>
    <t>Wymienić przyczyny niewłaściwego funkcjonowania urządzeń drenarskich i wskazać stosowane środki zaradcze.</t>
  </si>
  <si>
    <t>8 Pytanie specjalizacyjne geotechnika</t>
  </si>
  <si>
    <t>8 Pytanie specjalizacyjne budownictwo hydrotechniczne</t>
  </si>
  <si>
    <t xml:space="preserve">Wymień i omów zalety i ograniczenia stosowania pali prefabrykowanych. </t>
  </si>
  <si>
    <t>Podaj miejsce i cel Ocen Oddziaływania na Środowisko w procesie inwestycyjnym.</t>
  </si>
  <si>
    <t>9 Pytanie specjalizacyjne geotechnika</t>
  </si>
  <si>
    <t>9 Pytanie specjalizacyjne budownictwo hydrotechniczne</t>
  </si>
  <si>
    <t>Wymień i omów typy skrzyżowań dróg</t>
  </si>
  <si>
    <t>Podaj kryteria oceny oddziaływania planowanych zamierzeń budowlanych na środowisko.</t>
  </si>
  <si>
    <t>10 Pytanie specjalizacyjne geotechnika</t>
  </si>
  <si>
    <t>10 Pytanie specjalizacyjne budownictwo hydrotechniczne</t>
  </si>
  <si>
    <t>Co rozumiesz pod pojęciem "grunty słabe" oraz  grunty dobrze i źle uziarnione?</t>
  </si>
  <si>
    <t>Wady i zalety pali prefabrykowanych.</t>
  </si>
  <si>
    <t>11 Pytanie specjalizacyjne geotechnika</t>
  </si>
  <si>
    <t>11 Pytanie specjalizacyjne budownictwo hydrotechniczne</t>
  </si>
  <si>
    <t>Wymień i scharakteryzuj rodzaje fundamentów bezpośrednich.</t>
  </si>
  <si>
    <t>Jak rozumiesz pojęcia: grunt dobrze i źle uziarniony?</t>
  </si>
  <si>
    <t>12 Pytanie specjalizacyjne geotechnika</t>
  </si>
  <si>
    <t>12 Pytanie specjalizacyjne budownictwo hydrotechniczne</t>
  </si>
  <si>
    <t>Wymień i omów rodzaje pali ze względu na sposób przekazywania obciążenia.</t>
  </si>
  <si>
    <t>Typy skrzyżowań dróg.</t>
  </si>
  <si>
    <t>13 Pytanie specjalizacyjne geotechnika</t>
  </si>
  <si>
    <t>13 Pytanie specjalizacyjne budownictwo hydrotechniczne</t>
  </si>
  <si>
    <t>Wymień i omów rodzaje i wykorzystanie ścian szczelinowych i ścianek szczelnych.</t>
  </si>
  <si>
    <t>Co rozumiesz pod pojęciem „grunty słabe”?</t>
  </si>
  <si>
    <t>14 Pytanie specjalizacyjne geotechnika</t>
  </si>
  <si>
    <t>14 Pytanie specjalizacyjne budownictwo hydrotechniczne</t>
  </si>
  <si>
    <t>Co to jest wysadzinowość gruntów i jak się można przed nią zabezpieczyć?</t>
  </si>
  <si>
    <t>Na czym polega geotechniczny odbiór wykopu fundamentowego?</t>
  </si>
  <si>
    <t>15 Pytanie specjalizacyjne geotechnika</t>
  </si>
  <si>
    <t>15 Pytanie specjalizacyjne budownictwo hydrotechniczne</t>
  </si>
  <si>
    <t>Wymień i omów etapy rozpoznania podłoża przy projektowaniu inwestycji drogowej.</t>
  </si>
  <si>
    <t>Sposoby posadowienia budowli.</t>
  </si>
  <si>
    <t>16 Pytanie specjalizacyjne geotechnika</t>
  </si>
  <si>
    <t>16 Pytanie specjalizacyjne budownictwo hydrotechniczne</t>
  </si>
  <si>
    <t>Wymień i omów oddziaływania uwzględniane przy obliczaniu posadowień budowli.</t>
  </si>
  <si>
    <t>Rodzaje fundamentów bezpośrednich.</t>
  </si>
  <si>
    <t>17 Pytanie specjalizacyjne geotechnika</t>
  </si>
  <si>
    <t>17 Pytanie specjalizacyjne budownictwo hydrotechniczne</t>
  </si>
  <si>
    <t>Co decyduje o zakresie badań i głębokości rozpoznania podłoża gruntowego.</t>
  </si>
  <si>
    <t>Rodzaje pali ze względu na współpracę z podłożem.</t>
  </si>
  <si>
    <t>18 Pytanie specjalizacyjne geotechnika</t>
  </si>
  <si>
    <t>18 Pytanie specjalizacyjne budownictwo hydrotechniczne</t>
  </si>
  <si>
    <t>Wymień i scharakteryzuj niekorzystne zjawiska wywołane filtracją wody w gruntach.</t>
  </si>
  <si>
    <t>Rodzaje dokumentacji wymaganych do ustalania geotechnicznych warunków posadowienia dla obiektów budowlanych w pierwszej, drugiej i trzeciej kategorii geotechnicznej.</t>
  </si>
  <si>
    <t>19 Pytanie specjalizacyjne geotechnika</t>
  </si>
  <si>
    <t>19 Pytanie specjalizacyjne budownictwo hydrotechniczne</t>
  </si>
  <si>
    <t>Wymień i scharakteryzuj metody badania zagęszczalności gruntów spoistych i niespoistych.</t>
  </si>
  <si>
    <t>Na podstawie, jakich parametrów można przeprowadzić jakościową ocenę przydatności gruntów do posadawiania budowli?</t>
  </si>
  <si>
    <t>20 Pytanie specjalizacyjne geotechnika</t>
  </si>
  <si>
    <t>20 Pytanie specjalizacyjne budownictwo hydrotechniczne</t>
  </si>
  <si>
    <t>Na czym polega ocena stateczności skarpy nasypu lub wykopu? Podaj definicję współczynnika stateczności (pewności) w metodzie równowagi granicznej.</t>
  </si>
  <si>
    <t>Rodzaje i wykorzystanie ścian szczelinowych.</t>
  </si>
  <si>
    <t>21 Pytanie specjalizacyjne geotechnika</t>
  </si>
  <si>
    <t>21 Pytanie specjalizacyjne budownictwo hydrotechniczne</t>
  </si>
  <si>
    <t>Wymień i omów parametry geotechniczne wykorzystywane w obliczeniach stanów granicznych nośności i użytkowalności fundamentów budowli.</t>
  </si>
  <si>
    <t>Na podstawie, jakich parametrów można określić wysadzinowość gruntów? Jak można się przed nią zabezpieczyć?</t>
  </si>
  <si>
    <t>22 Pytanie specjalizacyjne geotechnika</t>
  </si>
  <si>
    <t>22 Pytanie specjalizacyjne budownictwo hydrotechniczne</t>
  </si>
  <si>
    <t>Jaki jest wpływ historii naprężenia na odkształcalność i wytrzymałość gruntów?</t>
  </si>
  <si>
    <t xml:space="preserve">Etapy rozpoznania podłoża przy projektowaniu inwestycji drogowej. </t>
  </si>
  <si>
    <t>23 Pytanie specjalizacyjne geotechnika</t>
  </si>
  <si>
    <t>23 Pytanie specjalizacyjne budownictwo hydrotechniczne</t>
  </si>
  <si>
    <t>Omów metody budowy nasypów na gruntach organicznych.</t>
  </si>
  <si>
    <t>Obciążenia uwzględniane przy obliczaniu posadowień budowli.</t>
  </si>
  <si>
    <t>24 Pytanie specjalizacyjne geotechnika</t>
  </si>
  <si>
    <t>24 Pytanie specjalizacyjne budownictwo hydrotechniczne</t>
  </si>
  <si>
    <t>Wymień dokumenty, które są podstawą planowania realizacji obiektów budowlanych. Podaj, kto odpowiada za ich przygotowanie.</t>
  </si>
  <si>
    <t xml:space="preserve">Czynniki decydujące o zakresie badań podłoża budowli. </t>
  </si>
  <si>
    <t>25 Pytanie specjalizacyjne budownictwo hydrotechniczne</t>
  </si>
  <si>
    <t xml:space="preserve">Przedstaw podstawy sporządzania kosztorysów budowlanych i scharakteryzuj ich rodzaje. </t>
  </si>
  <si>
    <t>Metody zagęszczania mieszanki betonowej.</t>
  </si>
  <si>
    <t>26 Pytanie specjalizacyjne budownictwo hydrotechniczne</t>
  </si>
  <si>
    <t>Wymień i omów założenia harmonogramów sieciowych- ich rodzaje, metody sporządzania, zalety i wady.</t>
  </si>
  <si>
    <t>Zadania i klasyfikacja deskowań.</t>
  </si>
  <si>
    <t>27 Pytanie specjalizacyjne budownictwo hydrotechniczne</t>
  </si>
  <si>
    <t>Wymień i scharakteryzuj sposoby odwodnienia wykopów budowlanych.</t>
  </si>
  <si>
    <t xml:space="preserve">Wymień rodzaje kosztorysów. </t>
  </si>
  <si>
    <t>Wymień i omów systemy i urządzenia odwadniające i nawadniające.</t>
  </si>
  <si>
    <t>Dla jakich celów sporządza się dokumentację geologiczno-inżynierską.</t>
  </si>
  <si>
    <t>Kiedy w procesie inwestycyjnym wymagana jest Ocena Oddziaływania na Środowisko?</t>
  </si>
  <si>
    <t>Inżynieria środ. mgr</t>
  </si>
  <si>
    <t>Jak zmienia się ciśnienie hydrostatyczne w nieruchomej cieczy wraz z głębokością?</t>
  </si>
  <si>
    <t>Opisz dowolny model stacji uzdatniania wody.</t>
  </si>
  <si>
    <t>Od czego zależy wysokość strat energii przy ciśnieniowym przepływie w przewodzie wodociągowym?</t>
  </si>
  <si>
    <t>Scharakteryzować podstawowe urządzenia na sieci wodociągowej i kanalizacyjnej.</t>
  </si>
  <si>
    <t>Zaproponuj typowy schemat technologiczny oczyszczania wody powierzchniowej lub podziemnej.</t>
  </si>
  <si>
    <t>Zasady eksploatacji sieci wodociągowych i kanalizacyjnych.</t>
  </si>
  <si>
    <t>Omów wybrane procesy technologiczne wykorzystywane do usuwania koloidów i zawiesin z wody i ścieków.</t>
  </si>
  <si>
    <t xml:space="preserve">Wymień i omów podstawowe wskaźniki podstawowej analizy fizyczno-chemicznej </t>
  </si>
  <si>
    <t>wody i ścieków.</t>
  </si>
  <si>
    <t>Podaj podział uzbrojenia sieci wodociągowej i omów po jednym urządzeniu z poszczególnych grup.</t>
  </si>
  <si>
    <t>Przykładowa technologia uzdatniania wody przeznaczonej do picia, a ujmowanej z wód wgłębnych.</t>
  </si>
  <si>
    <t>Podaj zakresy stosowania systemów kanalizacji grawitacyjnej, ciśnieniowej i podciśnieniowej oraz omów ich budowę i zasadę działania.</t>
  </si>
  <si>
    <t>Sposoby ujmowania i uzdatniania wód powierzchniowych przeznaczonych do picia.</t>
  </si>
  <si>
    <t>Scharakteryzuj ruch spokojny, krytyczny i rwący w korytach otwartych</t>
  </si>
  <si>
    <t>Mechaniczne sposoby oczyszczania ścieków.</t>
  </si>
  <si>
    <t>Omów procesy technologiczne wykorzystywane do usuwania substancji rozpuszczonych z wody i ścieków.</t>
  </si>
  <si>
    <t>Zasada działania komór z osadem czynnym.</t>
  </si>
  <si>
    <t>Wymień rodzaje zamknięć budowli wodnych ze względu na ich przeznaczenie.</t>
  </si>
  <si>
    <t>Uzasadnić potrzebę zmniejszania uwodnienia osadów ściekowych na poszczególnych etapach procesu unieszkodliwiania.</t>
  </si>
  <si>
    <t>Podaj zasady przyjmowania przepływów miarodajnych i kontrolnych dla budowli piętrzących.</t>
  </si>
  <si>
    <t>Omówić istotę procesu oraz możliwości kompostowania odpadów organicznych.</t>
  </si>
  <si>
    <t>Wymień główne elementy konstrukcyjne jazów ruchomych.</t>
  </si>
  <si>
    <t>Od jakich parametrów zależy wysokość strat hydraulicznych wywołanych przepływem cieczy w przewodzie wodociągowym.</t>
  </si>
  <si>
    <t>Jakie czynniki wpływają na wielkość oporów przepływu w korytach rzecznych?</t>
  </si>
  <si>
    <t>Zalety i wady instalacji centralnego ogrzewania grawitacyjnej i pompowej.</t>
  </si>
  <si>
    <t>Omów gospodarcze i środowiskowe znaczenie rzek.</t>
  </si>
  <si>
    <t>Omówić zasady eksploatacji filtrów odżelaziających.</t>
  </si>
  <si>
    <t>Porównaj cechy technicznej i naturalnej regulacji rzek.</t>
  </si>
  <si>
    <t>Zasady eksploatacji sieci kanalizacyjnej.</t>
  </si>
  <si>
    <t>Wymień typy umocnień i budowli regulacyjnych.</t>
  </si>
  <si>
    <t>Bakterie nitkowate – problem eksploatacyjny komór z osadem czynnym.</t>
  </si>
  <si>
    <t>Omów przestrzenny i czasowy rozkład temperatury powietrza i opadów atmosferycznych w Polsce.</t>
  </si>
  <si>
    <t>Wymień i omów bariery rozwoju produkcji energii ze źródeł odnawialnych.</t>
  </si>
  <si>
    <t>Omów zjawiska: efekt cieplarniany, smog siarkowy (londyński) i smog fotochemiczny (Los Angeles).</t>
  </si>
  <si>
    <t>Wymień rodzaje upustów zbiornikowych i omów ich udział w przeprowadzaniu wód.</t>
  </si>
  <si>
    <t>Omów wyznaczanie i zastosowania związku dwóch wodowskazów.</t>
  </si>
  <si>
    <t>Jakie czynniki wpływają na zagrożenie powodziowe w zlewniach zurbanizowanych i jakie można stosować środki zaradcze?</t>
  </si>
  <si>
    <t>Wyjaśnij cel i zakres robót wykonywanych w ramach renaturyzacji i rewitalizacji rzek.</t>
  </si>
  <si>
    <t>Omów zasady ustalania zasobów energetycznych cieków.</t>
  </si>
  <si>
    <t>Na czym polega tworzenie zlewniowych planów gospodarowania wodami?</t>
  </si>
  <si>
    <t>Wymień środki ochrony przed powodzią. Podział środków technicznych.</t>
  </si>
  <si>
    <t>Na czym polega związek pomiędzy gospodarowaniem wodami, a ideą zrównoważonego rozwoju?</t>
  </si>
  <si>
    <t>Omów strukturę i formy strumienia występujące na długości bystrza.</t>
  </si>
  <si>
    <t>Podaj definicję melioracji wodnych oraz scharakteryzuj urządzenia melioracji wodnych według zapisów Prawa wodnego.</t>
  </si>
  <si>
    <t>Omów opracowanie i wykorzystanie krzywych wydatku upustów zbiornikowych.</t>
  </si>
  <si>
    <t>Scharakteryzuj zasady monitoringu składowych bilansu wodnego profilu glebowego dla potrzeb prognozowania oraz identyfikacji zagrożeń środowiskowych w ekosystemach lądowych.</t>
  </si>
  <si>
    <t>Wymień i omów zalety budowy i eksploatacji małych elektrowni wodnych.</t>
  </si>
  <si>
    <t>Omów znaczenie nawodnień na obszarach rolniczej przestrzeni produkcyjnej w aspekcie celów ich realizacji oraz techniki dostarczania wody do gleby.</t>
  </si>
  <si>
    <t>Scharakteryzuj rodzaje i funkcje systemów melioracyjnych w aspekcie zrównoważonego gospodarowania wodą glebową.</t>
  </si>
  <si>
    <t>Wymień i omów rozwiązania konstrukcyjne wlotów upustów stokowych.</t>
  </si>
  <si>
    <t>Omów zmiany zachodzące w glebach organicznych pod wpływem ich odwodnienia.</t>
  </si>
  <si>
    <t>Omów metody odpylania gazów przemysłowych i spalinowych.</t>
  </si>
  <si>
    <t>Scharakteryzuj metody określania parametrów systemu drenarskiego oraz omów rozwiązania techniczne stosowane w ograniczaniu skutków nadmiernego uwilgotnienia gleby.</t>
  </si>
  <si>
    <t xml:space="preserve">Podaj źródła propagacji hałasu w środowisku i sposoby ochrony przed hałasem. </t>
  </si>
  <si>
    <t>Na czym polega indykacja biologiczna i jakie organizmy uznawane są za wskaźnikowe?</t>
  </si>
  <si>
    <t>Omów podstawowe funkcje stosowane do analizy Numerycznego Modelu Terenu w GIS.</t>
  </si>
  <si>
    <t>Omów czynniki glebotwórcze wpływające na powstawanie gleb.</t>
  </si>
  <si>
    <t>Co jest istotą Ramowej Dyrektywy Wodnej?</t>
  </si>
  <si>
    <t>Omów kierunki i fazy rekultywacji terenów zdegradowanych.</t>
  </si>
  <si>
    <t>Omów współczesne funkcje przestrzeni rolniczej.</t>
  </si>
  <si>
    <t>Omów źródła zanieczyszczeń w środowisku oraz sposoby przeciwdziałania skutkom zanieczyszczeń.</t>
  </si>
  <si>
    <t>Opisz etapy kształtowania środowiska na obszarach zurbanizowanych.</t>
  </si>
  <si>
    <t>Wymień rodzaje i omów wykorzystanie ścianek szczelnych.</t>
  </si>
  <si>
    <t xml:space="preserve">Jakie gatunki roślin i zwierząt stosowane są do oczyszczania wód? </t>
  </si>
  <si>
    <t>Wymień i scharakteryzuj rodzaje fundamentów pośrednich.</t>
  </si>
  <si>
    <t xml:space="preserve">Jakie właściwości powinny mieć rośliny stosowane do umocnień skłonów, skarp, pochyłości i brzegów wód?  </t>
  </si>
  <si>
    <t>Od czego zależy zagęszczalność gruntów?</t>
  </si>
  <si>
    <t>Proszę opisać typy relacji pomiędzy różnymi gatunkami w obrębie biocenozy</t>
  </si>
  <si>
    <t xml:space="preserve">Scharakteryzuj parametry stosowane przy ocenie zagęszczenia gruntów. </t>
  </si>
  <si>
    <t xml:space="preserve">Etapy procesu inwestycyjnego </t>
  </si>
  <si>
    <t>Wymień i omów kryteria doboru gruntów do uszczelnień.</t>
  </si>
  <si>
    <t>Uczestnicy procesu inwestycyjnego - ich prawa i obowiązki</t>
  </si>
  <si>
    <t xml:space="preserve">Wymień i omów sposoby zabezpieczenia przed niekorzystnymi skutkami filtrującej wody. </t>
  </si>
  <si>
    <t>Sposoby uszczelniania gruntów.</t>
  </si>
  <si>
    <t>Wymień i omów rodzaje konstrukcji oporowych.</t>
  </si>
  <si>
    <t>Czym różni się ściana szczelinowa od ścianki szczelnej? Czy ściana szczelinowa może być szczelna?</t>
  </si>
  <si>
    <t xml:space="preserve">Wymień i omów czynniki decydujące o zakresie badań podłoża budowli. </t>
  </si>
  <si>
    <t>Od czego zależy nośność fundamentu bezpośredniego?</t>
  </si>
  <si>
    <t xml:space="preserve">Jakie są wymagania stawiane gruntom do wykonania obsypek (filtrów odwrotnych) drenaży? </t>
  </si>
  <si>
    <t>Sposoby ograniczenia negatywnego wpływu dróg na środowisko.</t>
  </si>
  <si>
    <t>Wymień parametry charakteryzujące właściwości fizyczne gruntów.</t>
  </si>
  <si>
    <t>Sposoby odwodnienia dróg i zagospodarowania wód z odwodnień nawierzchni.</t>
  </si>
  <si>
    <t>Scharakteryzuj metody zabezpieczanie skarp wykopów.</t>
  </si>
  <si>
    <t>Sposoby uszczelniania budowli hydrotechnicznych.</t>
  </si>
  <si>
    <t>Jakie są sposoby zagęszczania gruntu w nasypach?</t>
  </si>
  <si>
    <t xml:space="preserve">Rodzaje dokumentacji opisujących podłoże, jakie należy opracować dla inwestycji mogących zanieczyścić wody podziemne, np. dla składowisk odpadów. </t>
  </si>
  <si>
    <t>Wymień rodzaje i funkcje geosyntetyków stosowanych w inżynierii środowiska.</t>
  </si>
  <si>
    <t xml:space="preserve">Materiały stosowane w uszczelnieniach składowisk odpadów. </t>
  </si>
  <si>
    <t>Wymień i scharakteryzuj rodzaje drenaży trwałych.</t>
  </si>
  <si>
    <t>Jakie są ogólne zasady formowania nasypów?</t>
  </si>
  <si>
    <t>Wyjaśnij pojęcia dotyczące eksploatacji ujęć wód podziemnych: depresja, obszar spływu wód do ujęcia, zasięg wpływu ujęcia.</t>
  </si>
  <si>
    <t>Metody bezwykopowe budowy sieci podziemnych.</t>
  </si>
  <si>
    <t>Omów i  scharakteryzuj roboty transportowe.</t>
  </si>
  <si>
    <t>Wymień i omów rodzaje maszyn budowlanych stosowanych w robotach ziemnych.</t>
  </si>
  <si>
    <t>Porównaj metody kolejnego i równoległego wykonania pracy.</t>
  </si>
  <si>
    <t>Omów cykl działań zorganizowanych.</t>
  </si>
  <si>
    <t>Wyjaśnij pojęcia: zasoby statyczne, zasoby dynamiczne, zasoby dyspozycyjne, zasoby eksploatacyjne wód podziemnych.</t>
  </si>
  <si>
    <t>Omów hierarchię sposobów postępowania z odpadami.</t>
  </si>
  <si>
    <t>Omów wpływ warunków meteorologicznych na rozprzestrzenianie się zanieczyszczeń powietrza.</t>
  </si>
  <si>
    <t>Omów metody unieszkodliwiania zmieszanych odpadów komunalnych.</t>
  </si>
  <si>
    <t>Wymień, scharakteryzuj oraz porównaj, uwzględniając do jakich zjawisk są stosowane  modele danych w GIS.</t>
  </si>
  <si>
    <t>Omów metody recyklingu organicznego.</t>
  </si>
  <si>
    <t>Jakimi cechami charakteryzuje się rolnictwo jako użytkownik wody?</t>
  </si>
  <si>
    <t>Omów metody odzysku energetycznego (Waste to Energy).</t>
  </si>
  <si>
    <t>Samodzielne funkcje techniczne w budownictwie</t>
  </si>
  <si>
    <t>Omów potrzebę wykonywania projektu instalacji ogrzewniczej budynku.</t>
  </si>
  <si>
    <t>Co to jest zawiesina tiksotropowa i do czego się ją stosuje?</t>
  </si>
  <si>
    <t>Omów podstawowe zasady projektowania i wykonawstwa instalacji gazowych (materiały, lokalizacja, oznaczenia).</t>
  </si>
  <si>
    <t>Rodzaje, technologia wykonania i zastosowanie fundamentów szczelinowych.</t>
  </si>
  <si>
    <t>Omów budowę sieci ciepłowniczej. Elementy, urządzenia, przeznaczenie.</t>
  </si>
  <si>
    <t>Co to jest projekt budowlany i projekt wykonawczy?</t>
  </si>
  <si>
    <t>Wymień elementy konstrukcyjne, które występują w budynku jednorodzinnym.</t>
  </si>
  <si>
    <t>Co to są grunty antropogeniczne? Możliwości ich wykorzystania.</t>
  </si>
  <si>
    <t>Wymień sposoby zabezpieczenia termiczno-wilgotnościowego budynku jednorodzinnego.</t>
  </si>
  <si>
    <t>Wymień cechy budynku pasywnego i energooszczędnego.</t>
  </si>
  <si>
    <t>Iniekcja wysokociśnieniowa (jet-grouting) – technologia wykonania i zastosowanie.</t>
  </si>
  <si>
    <t>Wyjaśnij pojęcie lepkości cieczy. Jakie współczynniki charakteryzują lepkość cieczy i od czego zależą? Jak zmienia się lepkość cieczy wraz z temperaturą?</t>
  </si>
  <si>
    <t>Jak zmienia się ciśnienie hydrostatyczne w nieruchomej cieczy wraz ze wzrostem głębokości cieczy?</t>
  </si>
  <si>
    <t>Wyjaśnij określenia: ruch krytyczny, rwący i spokojny w korytach otwartych</t>
  </si>
  <si>
    <t>Wyjaśnij co to jest i kiedy powstaje odskok hydrauliczny w korycie otwartym?</t>
  </si>
  <si>
    <t>Od czego zależy natężenie wypływu wody przez otwory zatopione, a od czego przez otwory niezatopione?</t>
  </si>
  <si>
    <t>Do czego wykorzystywana jest w hydraulice liczba kryterialna Reynoldsa, a do czego liczba Froude’a?</t>
  </si>
  <si>
    <t>Wymień i omów warunki projektowania budowli wodnych narzucone klasą techniczną budowli</t>
  </si>
  <si>
    <t>Wymień przepływy charakterystyczne.  Jakie przepływy wykorzystywane są w obliczeniach budowli wodnych?</t>
  </si>
  <si>
    <t>Wymień i omów konstrukcję najczęściej stosowanych urządzeń do rozpraszania energii poniżej małych jazów</t>
  </si>
  <si>
    <t>Wymień elementy konstrukcji wielootworowego jazu żelbetowego i podaj ich funkcje</t>
  </si>
  <si>
    <t>Zdefiniuj rzędną korony budowli hydrotechnicznej i omów zasady jej ustalania</t>
  </si>
  <si>
    <t>Omów sposoby przeprowadzania wody w czasie budowy jazu na małych i dużych rzekach</t>
  </si>
  <si>
    <t>Wymień i omów funkcje jakie spełniają skrzydła jazu w stanowisku górnym i dolnym?</t>
  </si>
  <si>
    <t>Omów cel sporządzania krzywych charakterystycznych zbiornika retencyjnego</t>
  </si>
  <si>
    <t>Omów zasadę działania upustu zbiornikowego z przelewem i spustem</t>
  </si>
  <si>
    <t>Wymień cele regulacji rzek i porównaj cechy charakterystyczne regulacji technicznej oraz naturalnej</t>
  </si>
  <si>
    <t>Podaj definicje i wymień środki czynnej i biernej ochrony przed powodzią oraz wymień tzw. środki nietechniczne.</t>
  </si>
  <si>
    <t>Podaj ogólne cele budowy systemów informatycznych związanych z gospodarką wodną</t>
  </si>
  <si>
    <t>Omów cel, zakres i główne elementy Dyrektywy INSPIRE</t>
  </si>
  <si>
    <t>Wymień i scharakteryzuj procesy chemiczne związane z samooczyszczaniem wód</t>
  </si>
  <si>
    <t>Przedstaw sztuczne procesy oczyszczania wód i wskaż gdzie najczęściej są stosowane?</t>
  </si>
  <si>
    <t>Przedstaw przestrzenny i czasowy rozkład sumy opadów atmosferycznych i parowania w Polsce</t>
  </si>
  <si>
    <t>Wymień rodzaje ruchomych frontów atmosferycznych i podaj jakie opady są związane z przejściem tych frontów</t>
  </si>
  <si>
    <t>Jaka jest różnica między zginaniem prostym, a ukośnym? Podaj przykłady elementów konstrukcyjnych pracujących na zginanie</t>
  </si>
  <si>
    <t>Jakie elementy konstrukcyjne narażone są na utratę stateczności? Kiedy do niej dochodzi i jakie są jej formy?</t>
  </si>
  <si>
    <t>Na czym polega statyczna próba rozciągania i jaki jest jej cel?</t>
  </si>
  <si>
    <t>Omów w jaki sposób wg normy PN-EN 206 określa się klasę betonu na ściskanie i podaj czynniki wpływające na wytrzymałość betonu</t>
  </si>
  <si>
    <t>Omów rodzaje konstrukcji schodów i zasady ich projektowania</t>
  </si>
  <si>
    <t>Wymień i omów technologie wznoszenia ścian w budynkach jednorodzinnych</t>
  </si>
  <si>
    <t>Wymień rodzaje obiektów wodnych mogących zawsze znacząco i potencjalnie znacząco oddziaływać na środowisko.</t>
  </si>
  <si>
    <t>Jaki dokument reguluje zasady zagospodarowania na terenie Parku Narodowego? Jaki jest zakres uzgodnień z dyrektorem parku narodowego dokumentów planistycznych dla gminy?</t>
  </si>
  <si>
    <t>Jakie priorytety powinna mieć gmina przy wyznaczaniu nowych obszarów pod zabudowę w Studium uwarunkowań i kierunków zagospodarowania przestrzennego (m.in. zgodnie z Ustawą o planowaniu i zagospodarowaniu przestrzennym)?</t>
  </si>
  <si>
    <t>Zdefiniuj pojęcie inwestycji celu publicznego oraz podaj minimum trzy przykłady takich inwestycji z zakresu gospodarki wodnej w podziale na inwestycje o znaczeniu  krajowym, wojewódzkim i gminnym</t>
  </si>
  <si>
    <t>Przedstaw podział materiałów budowlanych ze względu na pochodzenie i stosowane surowce</t>
  </si>
  <si>
    <t>Wymień i omów metody badania konsystencji mieszanki betonowej</t>
  </si>
  <si>
    <t>Wymień kilka czynników, od których zależy dobór składników betonu i konsystencji mieszanki betonowej</t>
  </si>
  <si>
    <t>Podaj podział uzbrojenia sieci wodociągowej i omów po jednym urządzeniu z poszczególnych grup?</t>
  </si>
  <si>
    <t>Podaj zalecane napełnienia rurociągów w kanalizacji grawitacyjnej, dopuszczalne prędkości przepływu ścieków i zagłębienia rurociągów oraz omów zasady obliczania ilości ścieków bytowych i przemysłowych?</t>
  </si>
  <si>
    <t>Przedstaw podstawy sporządzania kosztorysów budowlanych i scharakteryzuj ich rodzaje</t>
  </si>
  <si>
    <t>Wymień podstawowych uczestników procesu inwestycyjnego oraz ich obowiązki i uprawnienia</t>
  </si>
  <si>
    <t>Wyjaśnij pojęcia: aluwia, koluwia, deluwia</t>
  </si>
  <si>
    <t>Podaj klasyfikację wód podziemnych. Omów wody w strefie aeracji</t>
  </si>
  <si>
    <t>Co to jest pozwolenie wodnoprawne i kto je wydaje?</t>
  </si>
  <si>
    <t>Wymień i scharakteryzuj rodzaje zapór najczęściej w Polsce</t>
  </si>
  <si>
    <t>Na podstawie jakich miar określa się stan zagęszczenia gruntów spoistych i niespoistych w nasypie?</t>
  </si>
  <si>
    <t>Na czym polega ocena stateczności ogólnej zapory, podaj przypadki obliczeniowe</t>
  </si>
  <si>
    <t>W jakim celu stosuje się i na czym polega monitoring budowli hydrotechnicznych?</t>
  </si>
  <si>
    <t>Wymień i scharakteryzuj niekorzystne zjawiska wywołane filtracją wody w gruntach spoistych i niespoistych</t>
  </si>
  <si>
    <t>Podaj podstawowe kryteria lokalizacji zapory nasypowej</t>
  </si>
  <si>
    <t>Scharakteryzuj sposoby posadowienia budowli oraz wymień rodzaje fundamentów bezpośrednich i pośrednich</t>
  </si>
  <si>
    <t>Wymień i omów rodzaje pali ze względu na sposób przekazania obciążenia</t>
  </si>
  <si>
    <t>Omów znaczenie krzywej retencji wodnej gleby w kształtowaniu zasobów wodnych ekosystemów lądowych</t>
  </si>
  <si>
    <t>Wymień i omów parametry transportu wody w strefie nienasyconej gleby</t>
  </si>
  <si>
    <t>Omów pojęcie hydrologii gleb na przykładzie elementów bilansu wodnego strefy korzeniowej gleby</t>
  </si>
  <si>
    <t>Wymień główne przyczyny powodujące nadmierne uwilgotnienie gleby</t>
  </si>
  <si>
    <t>Przedstaw zmiany zachodzące w glebach torfowych na skutek ich odwodnienia</t>
  </si>
  <si>
    <t>Wymień i omów skutki nadmiernego uwilgotnienia gruntów rolnych</t>
  </si>
  <si>
    <t>Wymień i omów konstrukcje stosowane do umocnienia dna oraz skarp rowów w systemach melioracyjnych</t>
  </si>
  <si>
    <t>Wymień i omów rodzaje systemów odwadniających</t>
  </si>
  <si>
    <t>Główne czynniki zagrażające środowisku związane z produkcją zwierzęcą.</t>
  </si>
  <si>
    <t>Wpływ stężenia CO2 w atmosferze na fotosyntezę roślin typu C3 i C4 w aspekcie efektu cieplarnianego.</t>
  </si>
  <si>
    <t>Układy regulacyjne w organizmie zwierzęcym.</t>
  </si>
  <si>
    <t>Bilans radiacyjny i bilans energetyczny w środowisku.</t>
  </si>
  <si>
    <t>Przedstaw mechanizm efektu cieplarnianego i jego hipotetyczne skutki środowiskowe w długofalowym scenariuszu rozwojowym.</t>
  </si>
  <si>
    <t>Scharakteryzuj naturalne i antropogeniczne źródła zanieczyszczeń powietrza.</t>
  </si>
  <si>
    <t>Podaj ogólny podział technik oczyszczania gazów przemysłowych i spalinowych.</t>
  </si>
  <si>
    <t>Związki ekologii z ochroną przyrody i ochroną środowiska.</t>
  </si>
  <si>
    <t>Udział organizmów żywych w globalnych cyklach biogeochemicznych (cykle: C, N, P).</t>
  </si>
  <si>
    <t>Wpływ fragmentacji ekosystemów na funkcjonowanie populacji i bioróżnorodność gatunkową.</t>
  </si>
  <si>
    <t>Gatunki zagrożone i chronione w Polsce. Programy ochrony zwierząt realizowane przez ogrody zoologiczne.</t>
  </si>
  <si>
    <t>Co to jest bioremediacja?. Omówić możliwości wykorzystania drobnoustrojów w tym procesie.</t>
  </si>
  <si>
    <t>Jakie wskaźniki mikrobiologiczne wykorzystujemy do oceny jakości wody?</t>
  </si>
  <si>
    <t>Omów rolę drobnoustrojów w procesie glebotwórczym.</t>
  </si>
  <si>
    <t>Glebowy kompleks sorpcyjny – czym jest i jaką pełni rolę?</t>
  </si>
  <si>
    <t>Jaką rolę odgrywa woda w procesach glebowych i glebotwórczych?</t>
  </si>
  <si>
    <t>Scharakteryzuj degradację środowiska na skutek emisji nadmiernych ilości pyłów i gazów przez zakłady przemysłowe, komunalne i komunikację.</t>
  </si>
  <si>
    <t>Jakie są źródła pierwiastków śladowych w glebach i zagrożenia środowiska przez nie powodowane?</t>
  </si>
  <si>
    <t>Jakie są przyczyny i skutki zakwaszenia gleb?</t>
  </si>
  <si>
    <t>Omów obieg azotu w przyrodzie.</t>
  </si>
  <si>
    <t>Bioróżnorodność lasów w różnych warunkach siedliskowych.</t>
  </si>
  <si>
    <t>Przedstaw wielofunkcyjność ekosystemów leśnych.</t>
  </si>
  <si>
    <t>Przedstawić koncepcję zrównoważonego rozwoju społeczno-ekonomicznego i najważniejsze jej uwarunkowania.</t>
  </si>
  <si>
    <t xml:space="preserve">Omówić udział Polski w zanieczyszczeniu wód Bałtyku i działania na rzecz jego ograniczenia. </t>
  </si>
  <si>
    <t>Różnorodność polskiej flory i fauny na tle uwarunkowań geograficznych i antropopresji.</t>
  </si>
  <si>
    <t>Omów czynniki decydujące o walorach przyrodniczych dolin rzecznych oraz zasady ich zrównoważonego użytkowania.</t>
  </si>
  <si>
    <t>Omów efekty gospodarcze i możliwe skutki środowiskowe budowy zbiorników wodnych.</t>
  </si>
  <si>
    <t>Omów zastosowanie systemów nawadniających i odwadniających w działaniach ochronnych.</t>
  </si>
  <si>
    <t>Miejsce i rola teledetekcji i geodezji w systemie technik geoinformacyjnych.</t>
  </si>
  <si>
    <t>Kierunki wykorzystania technik geoinformacyjnych w inwentaryzacji stanu i ochronie środowiska.</t>
  </si>
  <si>
    <t>Systemy globalnego wyznaczania pozycji  (GPS, GLONASS, GALILEO) jako narzędzie lokalizacji geograficznej szczegółów środowiska przyrodniczego.</t>
  </si>
  <si>
    <t>Model numeryczny terenu w zastosowaniu dla potrzeb ochrony i kształtowania środowiska.</t>
  </si>
  <si>
    <t>Omów rolę obszarów chronionych w kształtowaniu różnorodności biologicznej krajobrazu.</t>
  </si>
  <si>
    <t>Omów międzynarodowe formy i instrumenty ochrony przyrody.</t>
  </si>
  <si>
    <t>Omów najważniejsze problemy ochrony przyrody na wybranym przez siebie obszarze.</t>
  </si>
  <si>
    <t>Omów wymagania stawiane roślinom w fitoremediacji, podaj przykłady zastosowania gatunków wykazujących wysokie właściwości fitoremediacyjne.</t>
  </si>
  <si>
    <t>Podaj na wybranym przykładzie możliwości zastosowania technik fitotechnologii i usuwania metali ciężkich.</t>
  </si>
  <si>
    <t>Wyjaśnij pojęcia monitoring środowiska i bioindykacja środowiska.</t>
  </si>
  <si>
    <t>Funkcja i znaczenie Państwowego Monitoringu Środowiska.</t>
  </si>
  <si>
    <t>Jakie gatunki mogą pełnić rolę bioindykatorów.</t>
  </si>
  <si>
    <t>Scharakteryzuj certyfikowane i niecertyfikowane systemy zarządzania środowiskiem z uwzględnieniem różnic i podobieństw.</t>
  </si>
  <si>
    <t>Na czym polega Cykl Deminga i dlaczego stanowi on podstawę zarządzania środowiskowego.</t>
  </si>
  <si>
    <t>Omów na przykładzie zasady funkcjonowania systemu zarządzania środowiskiem i uzyskiwane efekty ekologiczne.</t>
  </si>
  <si>
    <t>Wyjaśnij procesy zachodzące w komorach osadu czynnego.</t>
  </si>
  <si>
    <t>Scharakteryzuj metody usuwania fosforu ze ścieków.</t>
  </si>
  <si>
    <t>Różnice między konwencjonalnymi i niekonwencjonalnymi technologiami oczyszczania ścieków.</t>
  </si>
  <si>
    <t>Procesy zachodzące podczas usuwania ścieków w środowisku gruntowym.</t>
  </si>
  <si>
    <t>Omów funkcjonowanie konwencji międzynarodowych w zakresie ochrony środowiska na przykładzie konwencji klimatycznej.</t>
  </si>
  <si>
    <t xml:space="preserve">Omów rodzaje i funkcjonowanie aktów prawnych UE w zakresie ochrony środowiska. </t>
  </si>
  <si>
    <t xml:space="preserve"> Omów System Ocen Oddziaływania na Środowisko jako instrument efektywnego wdrażania ochrony środowiska do procesu decyzyjnego.</t>
  </si>
  <si>
    <t>Wymień i podaj różnice w treści dokumentów sporządzanych w postępowaniu Ocen Oddziaływania na Środowiska przedsięwzięć.</t>
  </si>
  <si>
    <t>Rola społeczeństwa w postępowaniu w sprawie oceny oddziaływania na środowisko.</t>
  </si>
  <si>
    <t>Przedstaw przykład korzystnych i niekorzystnych zjawisk i procesów przyrodniczych wywoływanych przez różne formy zagospodarowania terenu.</t>
  </si>
  <si>
    <t>Podaj przykłady najnowszych koncepcji projektowych mających na celu ochronę zasobów środowiska przyrodniczego.</t>
  </si>
  <si>
    <t>Główne składniki bilansu wodnego, ich zmienność na obszarze Polski.</t>
  </si>
  <si>
    <t>Zasoby wodne Polski - stan, zagrożenia, możliwości poprawy.</t>
  </si>
  <si>
    <t>Porównanie reakcji na deszcz ulewny małej zlewni rolniczej i zurbanizowanej.</t>
  </si>
  <si>
    <t>Na czym polega proces samooczyszczania się wód.</t>
  </si>
  <si>
    <t>Proces eutrofizacji zbiorników wodnych.</t>
  </si>
  <si>
    <t>Funkcje zbiorników wodnych.</t>
  </si>
  <si>
    <t>_pytania_AK1</t>
  </si>
  <si>
    <t>Architektura Krajobrazu</t>
  </si>
  <si>
    <t>Blok</t>
  </si>
  <si>
    <t>Nr_blok</t>
  </si>
  <si>
    <t>Podstawowe elementy kompozycji kształtujące przestrzeń terenu zieleni – ogrodu / zieleńca / parku.</t>
  </si>
  <si>
    <t>Rodzaje i charakterystyka stref programowych ogrodu przy domu jednorodzinnym.</t>
  </si>
  <si>
    <t>Rodzaje i charakterystyka stref programowych zieleńca, parku.</t>
  </si>
  <si>
    <t>Ograniczenia w projektowaniu ogrodów towarzyszących obiektom użyteczności publicznej w przestrzeni miejskiej.</t>
  </si>
  <si>
    <t>Definicja i klasyfikacja zieleńców oraz ich charakterystyka - przykłady obiektów.</t>
  </si>
  <si>
    <t>Wiodące funkcje zieleńców.</t>
  </si>
  <si>
    <t>Definicja i klasyfikacja parków oraz ich charakterystyka - przykłady obiektów.</t>
  </si>
  <si>
    <t>Uwarunkowania społeczne w projektowaniu publicznych terenów zieleni - zieleńców, parków.</t>
  </si>
  <si>
    <t>Uwarunkowania przyrodnicze w projektowaniu publicznych terenów zieleni - zieleńców, parków.</t>
  </si>
  <si>
    <t>Cele modernizacji i rewitalizacji przestrzeni osiedli mieszkaniowych w kontekście projektowania zrównoważonego.</t>
  </si>
  <si>
    <t>Współczesne trendy w projektowaniu obiektów architektury krajobrazu – przykłady realizacji.</t>
  </si>
  <si>
    <t>Współcześni twórcy architektury krajobrazu i przykłady ich realizacji.</t>
  </si>
  <si>
    <t>Dokumentacja budowlano-wykonawcza - etapy opracowywania, treść i forma projektu budowlanego.</t>
  </si>
  <si>
    <t>Operat pielęgnowania parku – cel, zakres i forma.</t>
  </si>
  <si>
    <t>Sposoby utrzymania ciągłości zadrzewień w parkach w ramach gospodarki drzewostanem.</t>
  </si>
  <si>
    <t>Techniki sadzenia drzew – metody tradycyjne i specjalne.</t>
  </si>
  <si>
    <t>Zasady pielęgnacji drzew po posadzeniu - zabiegi, metody zabezpieczania w warunkach przeciętnych i ekstremalnych (np. ulica miejska).</t>
  </si>
  <si>
    <t>Zagrożenia i sposoby zabezpieczania drzew i krzewów podczas robót ziemnych (budowlanych).</t>
  </si>
  <si>
    <t>Rodzaje trawników i generalne różnice w sposobach ich pielęgnacji.</t>
  </si>
  <si>
    <t>Rodzaje i sposób budowy nawierzchni żwirowych w parkach (rodzaj gruntu, warstwy konstrukcyjne, odwodnienie).</t>
  </si>
  <si>
    <t>Nawierzchnie bezpieczne do stosowania na placach zabaw - rodzaje i przeznaczenie.</t>
  </si>
  <si>
    <t>Zasady projektowania i budowy schodów ogrodowych.</t>
  </si>
  <si>
    <t>Zasady projektowania i budowy pergoli - konstrukcja, fundamentowanie.</t>
  </si>
  <si>
    <t>Cele i podstawowe zasady projektowania automatycznego systemu nawadniającego w ogrodzie.</t>
  </si>
  <si>
    <t>Wpływ starożytnej sztuki ogrodowej na strukturę i formę ogrodów nowożytnych.</t>
  </si>
  <si>
    <t>Symbolika chrześcijańska w ogrodach średniowiecza.</t>
  </si>
  <si>
    <t>Rozwój kompozycji ogrodów geometrycznych.</t>
  </si>
  <si>
    <t>Partery ogrodowe – ewolucja elementu. Przedstaw typy, czas zastosowania, podstawowe materiały do ich budowy.</t>
  </si>
  <si>
    <t>Podobieństwa i różnice kompozycji ogrodów klasycystycznych i romantycznych (podaj przykłady takich obiektów).</t>
  </si>
  <si>
    <t>Rola otwarć widokowych oraz powiązań w kompozycji parków krajobrazowych.</t>
  </si>
  <si>
    <t>Definicja pojęć: rewaloryzacja, rekonstrukcja, restauracja, rewitalizacja i adaptacja.</t>
  </si>
  <si>
    <t>Formy ochrony zabytków zgodne z aktualnie obowiązującą ustawą.</t>
  </si>
  <si>
    <t>Rewaloryzacja układów alejowych: podstawowe zasady.</t>
  </si>
  <si>
    <t>Formy kwiatowe w parkach krajobrazowych – podstawowe zasady ich odtwarzania.</t>
  </si>
  <si>
    <t>Metody badań ogrodowych – wymień i pokrótce przedstaw.</t>
  </si>
  <si>
    <t>Materiały źródłowe do badań ogrodowych i projekty konserwatorskiego – charakterystyka oraz sposoby ich pozyskania.</t>
  </si>
  <si>
    <t>Znaczenie terenów podmokłych w funkcjonowaniu krajobrazu.</t>
  </si>
  <si>
    <t>Kształtowanie gospodarowania wodą w warunkach miejskich.</t>
  </si>
  <si>
    <t>Zagrożenia i zasady kształtowania krajobrazu na stokach.</t>
  </si>
  <si>
    <t>Podobieństwa, różnice i zastosowania (skala, treść, możliwości wykorzystania dla architekta krajobrazu) mapy topograficznej i mapy zasadniczej.</t>
  </si>
  <si>
    <t>Kształtowanie warunków klimatycznych w mieście i w terenie niezabudowanym.</t>
  </si>
  <si>
    <t>Rola i funkcjonowanie powiązań przyrodniczych.</t>
  </si>
  <si>
    <t>Zasady przygotowania opracowania ekofizjograficznego.</t>
  </si>
  <si>
    <t>Rola gospodarki przestrzennej w kształtowaniu ładu przestrzennego.</t>
  </si>
  <si>
    <t>Rodzaje dokumentów planistycznych sporządzanych przez samorządy lokalne (cel sporządzania, skala, obszar).</t>
  </si>
  <si>
    <t>Powiązania planowania przestrzennego z procesem inwestycyjnym.</t>
  </si>
  <si>
    <t>Zasady identyfikacji i opisu struktury funkcjonalnej i przestrzennej.</t>
  </si>
  <si>
    <t>Charakterystyka wskaźników urbanistycznych określających zasady zabudowy i zagospodarowania terenów.</t>
  </si>
  <si>
    <t>Problem utylizacji odpadów.</t>
  </si>
  <si>
    <t>Zanieczyszczenia powietrza i wód– źródła, skutki i ochrona.</t>
  </si>
  <si>
    <t>Przyczyny degradacji gleb.</t>
  </si>
  <si>
    <t>Rola architekta krajobrazu w kształtowaniu i ochronie różnorodności biologicznej rodzimych gatunków zwierząt.</t>
  </si>
  <si>
    <t>Usługi ekosystemowe roślinności nieleśnej i jej szacowanie.</t>
  </si>
  <si>
    <t>Wykorzystanie roślinności synantropijnej na obszarach zieleni miejskiej.</t>
  </si>
  <si>
    <t>Zakładanie i użytkowanie ekstensywnych łąk na obszarach zieleni miejskiej.</t>
  </si>
  <si>
    <t>Zakładanie i użytkowanie roślinności wodnej i przywodnej na obszarach zieleni miejskiej.</t>
  </si>
  <si>
    <t>Gatunki drzew i krzewów stosowane w trudnych warunkach miejskich (np. przy ulicach); cechy roślin i przykłady.</t>
  </si>
  <si>
    <t>Zalety i wady stosowania roślin pnących. Co wyróżnia tę grupę roślin?</t>
  </si>
  <si>
    <t>Gatunki rodzime a obce. Gdzie dawać pierwszeństwo gatunkom rodzimym?</t>
  </si>
  <si>
    <t>Czynniki decydujące o doborach roślinnych w projektowaniu t.z.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</si>
</sst>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0" fontId="1" fillId="0" borderId="0" xfId="0" applyFont="1" applyAlignment="1">
      <alignment horizontal="center"/>
    </xf>
    <xf numFmtId="0" fontId="0" fillId="0" borderId="0" xfId="0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ny" xfId="0" builtinId="0"/>
  </cellStyles>
  <dxfs count="12"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C1:M10"/>
  <sheetViews>
    <sheetView tabSelected="1" topLeftCell="A4" zoomScale="184" zoomScaleNormal="184" workbookViewId="0">
      <selection activeCell="G5" sqref="G5:L5"/>
    </sheetView>
  </sheetViews>
  <sheetFormatPr defaultRowHeight="15"/>
  <cols>
    <col min="1" max="1" width="2.85546875" customWidth="1"/>
    <col min="2" max="2" width="3" customWidth="1"/>
    <col min="4" max="4" width="10.28515625" customWidth="1"/>
    <col min="5" max="5" width="3.85546875" customWidth="1"/>
    <col min="6" max="6" width="10.5703125" customWidth="1"/>
  </cols>
  <sheetData>
    <row r="1" spans="3:13">
      <c r="D1" s="12" t="s">
        <v>0</v>
      </c>
      <c r="E1" s="12"/>
      <c r="F1" s="12"/>
      <c r="G1" s="12"/>
      <c r="H1" s="1"/>
      <c r="I1" s="1"/>
      <c r="J1" s="1"/>
      <c r="K1" s="1"/>
      <c r="L1" s="8" t="s">
        <v>1</v>
      </c>
    </row>
    <row r="2" spans="3:13">
      <c r="H2" s="17" t="s">
        <v>2</v>
      </c>
      <c r="I2" s="17"/>
      <c r="J2" s="17"/>
    </row>
    <row r="3" spans="3:13">
      <c r="C3" s="11">
        <f ca="1">C3+1</f>
        <v>2248</v>
      </c>
      <c r="D3" s="2" t="s">
        <v>3</v>
      </c>
      <c r="H3" s="18" t="s">
        <v>4</v>
      </c>
      <c r="I3" s="18"/>
      <c r="J3" s="18"/>
    </row>
    <row r="4" spans="3:13" ht="15.75" thickBot="1"/>
    <row r="5" spans="3:13" ht="15.75" thickBot="1">
      <c r="D5" s="2" t="s">
        <v>5</v>
      </c>
      <c r="G5" s="14" t="s">
        <v>6</v>
      </c>
      <c r="H5" s="15"/>
      <c r="I5" s="15"/>
      <c r="J5" s="15"/>
      <c r="K5" s="15"/>
      <c r="L5" s="16"/>
    </row>
    <row r="7" spans="3:13">
      <c r="C7" s="1" t="str">
        <f>IF(_dla_kogo="Architektura Krajobrazu","Blok","")</f>
        <v/>
      </c>
      <c r="D7" s="1" t="s">
        <v>7</v>
      </c>
      <c r="E7" s="1"/>
      <c r="F7" s="1" t="s">
        <v>8</v>
      </c>
    </row>
    <row r="8" spans="3:13" ht="62.25" customHeight="1">
      <c r="C8" s="3" t="str">
        <f ca="1">IF(_dla_kogo="Architektura krajobrazu",IF(ISEVEN(_nr_los),RANDBETWEEN(1,3),0),"")</f>
        <v/>
      </c>
      <c r="D8" s="3">
        <f ca="1">IF(ISEVEN(_nr_los),IF(_dla_kogo="Architektura krajobrazu",RANDBETWEEN(1,12),(RANDBETWEEN(1,INDIRECT("_ile_pytan"&amp;VLOOKUP(_dla_kogo,_kierunki_nr,2,FALSE)&amp;"_cz2pocz")-1))),0)</f>
        <v>11</v>
      </c>
      <c r="F8" s="13" t="str">
        <f ca="1">VLOOKUP(IF(AND(_dla_kogo="Architektura krajobrazu",_arch_nr_grA&gt;0),12*(_arch_nr_grA-1)+D8,D8 ),INDIRECT(VLOOKUP(_dla_kogo,_kierunki_nr,4,FALSE)),3,FALSE)</f>
        <v>Gatunki zagrożone i chronione w Polsce. Programy ochrony zwierząt realizowane przez ogrody zoologiczne.</v>
      </c>
      <c r="G8" s="13"/>
      <c r="H8" s="13"/>
      <c r="I8" s="13"/>
      <c r="J8" s="13"/>
      <c r="K8" s="13"/>
      <c r="L8" s="13"/>
      <c r="M8" s="13"/>
    </row>
    <row r="9" spans="3:13">
      <c r="C9" s="10"/>
      <c r="D9" s="3"/>
    </row>
    <row r="10" spans="3:13" ht="60" customHeight="1">
      <c r="C10" s="3" t="str">
        <f ca="1">IF(_dla_kogo="Architektura krajobrazu",IF(ISEVEN(_nr_los),RANDBETWEEN(C8+1,5),0),"")</f>
        <v/>
      </c>
      <c r="D10" s="3">
        <f ca="1">IF(ISEVEN(_nr_los),IF(_dla_kogo="Architektura krajobrazu",RANDBETWEEN(1,12),         RANDBETWEEN(INDIRECT("_ile_pytan"&amp;VLOOKUP(_dla_kogo,_kierunki_nr,2,FALSE)&amp;"_cz2pocz"),INDIRECT("_ile_pytan"&amp;VLOOKUP(_dla_kogo,_kierunki_nr,2,FALSE)))),0)</f>
        <v>40</v>
      </c>
      <c r="F10" s="13" t="str">
        <f ca="1">VLOOKUP(IF(AND(_dla_kogo="Architektura krajobrazu",_arch_nr_grB&gt;0),12*(_arch_nr_grB-1)+D10,D10),     INDIRECT(VLOOKUP(_dla_kogo,_kierunki_nr,4,FALSE)),3,FALSE)</f>
        <v>Jakie gatunki mogą pełnić rolę bioindykatorów.</v>
      </c>
      <c r="G10" s="13"/>
      <c r="H10" s="13"/>
      <c r="I10" s="13"/>
      <c r="J10" s="13"/>
      <c r="K10" s="13"/>
      <c r="L10" s="13"/>
      <c r="M10" s="13"/>
    </row>
  </sheetData>
  <sheetProtection password="CB51" sheet="1" objects="1" scenarios="1"/>
  <mergeCells count="6">
    <mergeCell ref="D1:G1"/>
    <mergeCell ref="F8:M8"/>
    <mergeCell ref="F10:M10"/>
    <mergeCell ref="G5:L5"/>
    <mergeCell ref="H2:J2"/>
    <mergeCell ref="H3:J3"/>
  </mergeCells>
  <conditionalFormatting sqref="F10:M10">
    <cfRule type="expression" dxfId="11" priority="3">
      <formula>(VLOOKUP(D10,INDIRECT(VLOOKUP(_dla_kogo,_kierunki_nr,4,FALSE)),2,FALSE)="O")</formula>
    </cfRule>
    <cfRule type="expression" dxfId="10" priority="4">
      <formula>(VLOOKUP(D10,INDIRECT(VLOOKUP(_dla_kogo,_kierunki_nr,4,FALSE)),2,FALSE)="S")</formula>
    </cfRule>
  </conditionalFormatting>
  <conditionalFormatting sqref="F8:M8">
    <cfRule type="expression" dxfId="9" priority="1">
      <formula>(VLOOKUP(D8,INDIRECT(VLOOKUP(_dla_kogo,_kierunki_nr,4,FALSE)),2,FALSE)="O")</formula>
    </cfRule>
    <cfRule type="expression" dxfId="8" priority="2">
      <formula>(VLOOKUP(D8,INDIRECT(VLOOKUP(_dla_kogo,_kierunki_nr,4,FALSE)),2,FALSE)="S")</formula>
    </cfRule>
  </conditionalFormatting>
  <dataValidations count="1">
    <dataValidation type="list" allowBlank="1" showInputMessage="1" showErrorMessage="1" sqref="G5" xr:uid="{00000000-0002-0000-0000-000000000000}">
      <formula1>_kierunki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B3:X101"/>
  <sheetViews>
    <sheetView zoomScale="178" zoomScaleNormal="178" workbookViewId="0">
      <selection activeCell="B8" sqref="B8"/>
    </sheetView>
  </sheetViews>
  <sheetFormatPr defaultRowHeight="15"/>
  <cols>
    <col min="2" max="2" width="65.7109375" customWidth="1"/>
    <col min="3" max="3" width="10" customWidth="1"/>
    <col min="4" max="4" width="5.28515625" customWidth="1"/>
    <col min="5" max="5" width="22.42578125" customWidth="1"/>
    <col min="6" max="6" width="14.42578125" customWidth="1"/>
    <col min="7" max="7" width="8.7109375" customWidth="1"/>
    <col min="8" max="8" width="89.28515625" customWidth="1"/>
    <col min="10" max="10" width="29.42578125" customWidth="1"/>
    <col min="14" max="14" width="62.5703125" customWidth="1"/>
    <col min="19" max="19" width="63.42578125" customWidth="1"/>
    <col min="24" max="24" width="80.7109375" customWidth="1"/>
  </cols>
  <sheetData>
    <row r="3" spans="2:5">
      <c r="B3" t="s">
        <v>9</v>
      </c>
      <c r="C3" t="s">
        <v>10</v>
      </c>
      <c r="D3">
        <v>1</v>
      </c>
      <c r="E3" t="str">
        <f>"_pytania_"&amp;C3</f>
        <v>_pytania_Bud1</v>
      </c>
    </row>
    <row r="4" spans="2:5">
      <c r="B4" t="s">
        <v>11</v>
      </c>
      <c r="C4" t="s">
        <v>12</v>
      </c>
      <c r="D4">
        <v>1</v>
      </c>
      <c r="E4" t="str">
        <f t="shared" ref="E4:E7" si="0">"_pytania_"&amp;C4</f>
        <v>_pytania_IS1</v>
      </c>
    </row>
    <row r="5" spans="2:5">
      <c r="B5" t="s">
        <v>6</v>
      </c>
      <c r="C5" t="s">
        <v>13</v>
      </c>
      <c r="D5">
        <v>1</v>
      </c>
      <c r="E5" t="str">
        <f t="shared" si="0"/>
        <v>_pytania_OS1</v>
      </c>
    </row>
    <row r="6" spans="2:5">
      <c r="B6" t="s">
        <v>14</v>
      </c>
      <c r="C6" t="s">
        <v>15</v>
      </c>
      <c r="D6">
        <v>1</v>
      </c>
      <c r="E6" t="str">
        <f t="shared" si="0"/>
        <v>_pytania_IGW1</v>
      </c>
    </row>
    <row r="7" spans="2:5">
      <c r="B7" t="s">
        <v>16</v>
      </c>
      <c r="C7" t="s">
        <v>17</v>
      </c>
      <c r="D7">
        <v>1</v>
      </c>
      <c r="E7" t="str">
        <f t="shared" si="0"/>
        <v>_pytania_AK1</v>
      </c>
    </row>
    <row r="22" spans="2:24">
      <c r="H22" t="s">
        <v>18</v>
      </c>
      <c r="N22" t="s">
        <v>19</v>
      </c>
      <c r="S22" t="s">
        <v>20</v>
      </c>
      <c r="X22" t="s">
        <v>21</v>
      </c>
    </row>
    <row r="23" spans="2:24">
      <c r="H23" t="s">
        <v>9</v>
      </c>
      <c r="N23" t="s">
        <v>22</v>
      </c>
      <c r="S23" t="s">
        <v>23</v>
      </c>
      <c r="X23" t="s">
        <v>24</v>
      </c>
    </row>
    <row r="24" spans="2:24">
      <c r="B24" s="6" t="s">
        <v>25</v>
      </c>
      <c r="F24" t="s">
        <v>26</v>
      </c>
      <c r="H24">
        <f ca="1">H25+H26</f>
        <v>60</v>
      </c>
      <c r="L24" t="s">
        <v>26</v>
      </c>
      <c r="N24" t="e">
        <f ca="1">N25+N26</f>
        <v>#N/A</v>
      </c>
      <c r="Q24" t="s">
        <v>26</v>
      </c>
      <c r="S24" t="e">
        <f ca="1">S25+S26</f>
        <v>#N/A</v>
      </c>
      <c r="V24" t="s">
        <v>26</v>
      </c>
      <c r="X24" t="e">
        <f ca="1">X25+X26</f>
        <v>#N/A</v>
      </c>
    </row>
    <row r="25" spans="2:24">
      <c r="B25" t="s">
        <v>27</v>
      </c>
      <c r="F25" t="s">
        <v>28</v>
      </c>
      <c r="H25">
        <f ca="1">COUNTIF(INDIRECT(VLOOKUP(H23,_kierunki_nr,4,FALSE)),"O")</f>
        <v>60</v>
      </c>
      <c r="L25" t="s">
        <v>28</v>
      </c>
      <c r="N25" t="e">
        <f ca="1">COUNTIF(INDIRECT(VLOOKUP(N23,_kierunki_nr,4,FALSE)),"O")</f>
        <v>#N/A</v>
      </c>
      <c r="Q25" t="s">
        <v>28</v>
      </c>
      <c r="S25" t="e">
        <f ca="1">COUNTIF(INDIRECT(VLOOKUP(S23,_kierunki_nr,4,FALSE)),"O")</f>
        <v>#N/A</v>
      </c>
      <c r="V25" t="s">
        <v>28</v>
      </c>
      <c r="X25" t="e">
        <f ca="1">COUNTIF(INDIRECT(VLOOKUP(X23,_kierunki_nr,4,FALSE)),"O")</f>
        <v>#N/A</v>
      </c>
    </row>
    <row r="26" spans="2:24">
      <c r="B26" t="s">
        <v>29</v>
      </c>
      <c r="F26" t="s">
        <v>30</v>
      </c>
      <c r="H26">
        <f ca="1">COUNTIF(INDIRECT(VLOOKUP(H23,_kierunki_nr,4,FALSE)),"S")</f>
        <v>0</v>
      </c>
      <c r="L26" t="s">
        <v>30</v>
      </c>
      <c r="N26" t="e">
        <f ca="1">COUNTIF(INDIRECT(VLOOKUP(N23,_kierunki_nr,4,FALSE)),"S")</f>
        <v>#N/A</v>
      </c>
      <c r="Q26" t="s">
        <v>30</v>
      </c>
      <c r="S26" t="e">
        <f ca="1">COUNTIF(INDIRECT(VLOOKUP(S23,_kierunki_nr,4,FALSE)),"S")</f>
        <v>#N/A</v>
      </c>
      <c r="V26" t="s">
        <v>30</v>
      </c>
      <c r="X26" t="e">
        <f ca="1">COUNTIF(INDIRECT(VLOOKUP(X23,_kierunki_nr,4,FALSE)),"S")</f>
        <v>#N/A</v>
      </c>
    </row>
    <row r="27" spans="2:24">
      <c r="B27" t="s">
        <v>31</v>
      </c>
      <c r="F27" t="s">
        <v>32</v>
      </c>
      <c r="H27">
        <f ca="1">IF(H26=0,ROUNDUP(H24/2,0),H26)</f>
        <v>30</v>
      </c>
      <c r="L27" t="s">
        <v>32</v>
      </c>
      <c r="N27" t="e">
        <f ca="1">IF(N26=0,ROUNDUP(N24/2,0),N26)</f>
        <v>#N/A</v>
      </c>
      <c r="Q27" t="s">
        <v>32</v>
      </c>
      <c r="S27" t="e">
        <f ca="1">IF(S26=0,ROUNDUP(S24/2,0),S26)</f>
        <v>#N/A</v>
      </c>
      <c r="V27" t="s">
        <v>32</v>
      </c>
      <c r="X27" t="e">
        <f ca="1">IF(X26=0,ROUNDUP(X24/2,0),X26)</f>
        <v>#N/A</v>
      </c>
    </row>
    <row r="28" spans="2:24">
      <c r="B28" t="s">
        <v>33</v>
      </c>
    </row>
    <row r="29" spans="2:24" s="4" customFormat="1" ht="31.5" customHeight="1">
      <c r="B29" t="s">
        <v>34</v>
      </c>
      <c r="F29" s="4" t="s">
        <v>35</v>
      </c>
      <c r="G29" s="4" t="s">
        <v>36</v>
      </c>
      <c r="H29" s="4" t="s">
        <v>37</v>
      </c>
      <c r="L29" s="4" t="s">
        <v>35</v>
      </c>
      <c r="M29" s="4" t="s">
        <v>36</v>
      </c>
      <c r="N29" s="4" t="s">
        <v>37</v>
      </c>
      <c r="Q29" s="4" t="s">
        <v>35</v>
      </c>
      <c r="R29" s="4" t="s">
        <v>36</v>
      </c>
      <c r="S29" s="4" t="s">
        <v>37</v>
      </c>
      <c r="V29" s="4" t="s">
        <v>35</v>
      </c>
      <c r="W29" s="4" t="s">
        <v>36</v>
      </c>
      <c r="X29" s="4" t="s">
        <v>37</v>
      </c>
    </row>
    <row r="30" spans="2:24" s="4" customFormat="1">
      <c r="F30" s="4">
        <v>0</v>
      </c>
      <c r="H30" s="4" t="s">
        <v>38</v>
      </c>
      <c r="L30" s="4">
        <v>0</v>
      </c>
      <c r="N30" s="4" t="s">
        <v>38</v>
      </c>
      <c r="Q30" s="4">
        <v>0</v>
      </c>
      <c r="S30" s="4" t="s">
        <v>38</v>
      </c>
      <c r="V30" s="4">
        <v>0</v>
      </c>
      <c r="X30" s="4" t="s">
        <v>38</v>
      </c>
    </row>
    <row r="31" spans="2:24" s="4" customFormat="1">
      <c r="F31" s="4">
        <v>1</v>
      </c>
      <c r="G31" s="4" t="s">
        <v>39</v>
      </c>
      <c r="H31" s="4" t="s">
        <v>40</v>
      </c>
      <c r="L31" s="4">
        <v>1</v>
      </c>
      <c r="M31" s="4" t="s">
        <v>39</v>
      </c>
      <c r="N31" s="4" t="s">
        <v>41</v>
      </c>
      <c r="Q31" s="4">
        <v>1</v>
      </c>
      <c r="R31" s="4" t="s">
        <v>39</v>
      </c>
      <c r="S31" s="4" t="s">
        <v>41</v>
      </c>
      <c r="V31" s="4">
        <v>1</v>
      </c>
      <c r="W31" s="4" t="s">
        <v>39</v>
      </c>
      <c r="X31" s="4" t="s">
        <v>41</v>
      </c>
    </row>
    <row r="32" spans="2:24" s="4" customFormat="1">
      <c r="B32" s="7" t="s">
        <v>42</v>
      </c>
      <c r="F32" s="4">
        <v>2</v>
      </c>
      <c r="G32" s="4" t="s">
        <v>39</v>
      </c>
      <c r="H32" s="4" t="s">
        <v>43</v>
      </c>
      <c r="L32" s="4">
        <v>2</v>
      </c>
      <c r="M32" s="4" t="s">
        <v>39</v>
      </c>
      <c r="N32" s="4" t="s">
        <v>44</v>
      </c>
      <c r="Q32" s="4">
        <v>2</v>
      </c>
      <c r="R32" s="4" t="s">
        <v>39</v>
      </c>
      <c r="S32" s="4" t="s">
        <v>44</v>
      </c>
      <c r="V32" s="4">
        <v>2</v>
      </c>
      <c r="W32" s="4" t="s">
        <v>39</v>
      </c>
      <c r="X32" s="4" t="s">
        <v>44</v>
      </c>
    </row>
    <row r="33" spans="2:24" s="4" customFormat="1" ht="30">
      <c r="F33" s="4">
        <v>3</v>
      </c>
      <c r="G33" s="4" t="s">
        <v>39</v>
      </c>
      <c r="H33" s="4" t="s">
        <v>45</v>
      </c>
      <c r="L33" s="4">
        <v>3</v>
      </c>
      <c r="M33" s="4" t="s">
        <v>39</v>
      </c>
      <c r="N33" s="4" t="s">
        <v>46</v>
      </c>
      <c r="Q33" s="4">
        <v>3</v>
      </c>
      <c r="R33" s="4" t="s">
        <v>39</v>
      </c>
      <c r="S33" s="4" t="s">
        <v>46</v>
      </c>
      <c r="V33" s="4">
        <v>3</v>
      </c>
      <c r="W33" s="4" t="s">
        <v>39</v>
      </c>
      <c r="X33" s="4" t="s">
        <v>46</v>
      </c>
    </row>
    <row r="34" spans="2:24" s="4" customFormat="1" ht="30">
      <c r="B34" s="4" t="s">
        <v>47</v>
      </c>
      <c r="C34" s="4" t="s">
        <v>48</v>
      </c>
      <c r="F34" s="4">
        <v>4</v>
      </c>
      <c r="G34" s="4" t="s">
        <v>39</v>
      </c>
      <c r="H34" s="4" t="s">
        <v>49</v>
      </c>
      <c r="L34" s="4">
        <v>4</v>
      </c>
      <c r="M34" s="4" t="s">
        <v>39</v>
      </c>
      <c r="N34" s="4" t="s">
        <v>50</v>
      </c>
      <c r="Q34" s="4">
        <v>4</v>
      </c>
      <c r="R34" s="4" t="s">
        <v>39</v>
      </c>
      <c r="S34" s="4" t="s">
        <v>50</v>
      </c>
      <c r="V34" s="4">
        <v>4</v>
      </c>
      <c r="W34" s="4" t="s">
        <v>39</v>
      </c>
      <c r="X34" s="4" t="s">
        <v>50</v>
      </c>
    </row>
    <row r="35" spans="2:24" s="4" customFormat="1" ht="45">
      <c r="B35" s="4" t="s">
        <v>51</v>
      </c>
      <c r="C35" s="4" t="s">
        <v>52</v>
      </c>
      <c r="F35" s="4">
        <v>5</v>
      </c>
      <c r="G35" s="4" t="s">
        <v>39</v>
      </c>
      <c r="H35" s="4" t="s">
        <v>53</v>
      </c>
      <c r="L35" s="4">
        <v>5</v>
      </c>
      <c r="M35" s="4" t="s">
        <v>39</v>
      </c>
      <c r="N35" s="4" t="s">
        <v>54</v>
      </c>
      <c r="Q35" s="4">
        <v>5</v>
      </c>
      <c r="R35" s="4" t="s">
        <v>39</v>
      </c>
      <c r="S35" s="4" t="s">
        <v>54</v>
      </c>
      <c r="V35" s="4">
        <v>5</v>
      </c>
      <c r="W35" s="4" t="s">
        <v>39</v>
      </c>
      <c r="X35" s="4" t="s">
        <v>54</v>
      </c>
    </row>
    <row r="36" spans="2:24" s="4" customFormat="1" ht="45">
      <c r="B36" s="4" t="s">
        <v>55</v>
      </c>
      <c r="C36" s="4" t="s">
        <v>56</v>
      </c>
      <c r="F36" s="4">
        <v>6</v>
      </c>
      <c r="G36" s="4" t="s">
        <v>39</v>
      </c>
      <c r="H36" s="4" t="s">
        <v>57</v>
      </c>
      <c r="L36" s="4">
        <v>6</v>
      </c>
      <c r="M36" s="4" t="s">
        <v>39</v>
      </c>
      <c r="N36" s="4" t="s">
        <v>58</v>
      </c>
      <c r="Q36" s="4">
        <v>6</v>
      </c>
      <c r="R36" s="4" t="s">
        <v>39</v>
      </c>
      <c r="S36" s="4" t="s">
        <v>58</v>
      </c>
      <c r="V36" s="4">
        <v>6</v>
      </c>
      <c r="W36" s="4" t="s">
        <v>39</v>
      </c>
      <c r="X36" s="4" t="s">
        <v>58</v>
      </c>
    </row>
    <row r="37" spans="2:24" s="4" customFormat="1" ht="45">
      <c r="B37" s="4" t="s">
        <v>59</v>
      </c>
      <c r="C37" s="4" t="s">
        <v>60</v>
      </c>
      <c r="F37" s="4">
        <v>7</v>
      </c>
      <c r="G37" s="4" t="s">
        <v>39</v>
      </c>
      <c r="H37" s="4" t="s">
        <v>61</v>
      </c>
      <c r="L37" s="4">
        <v>7</v>
      </c>
      <c r="M37" s="4" t="s">
        <v>39</v>
      </c>
      <c r="N37" s="4" t="s">
        <v>62</v>
      </c>
      <c r="Q37" s="4">
        <v>7</v>
      </c>
      <c r="R37" s="4" t="s">
        <v>39</v>
      </c>
      <c r="S37" s="4" t="s">
        <v>62</v>
      </c>
      <c r="V37" s="4">
        <v>7</v>
      </c>
      <c r="W37" s="4" t="s">
        <v>39</v>
      </c>
      <c r="X37" s="4" t="s">
        <v>62</v>
      </c>
    </row>
    <row r="38" spans="2:24" s="4" customFormat="1" ht="45">
      <c r="B38" s="4" t="s">
        <v>63</v>
      </c>
      <c r="C38" s="4" t="s">
        <v>64</v>
      </c>
      <c r="F38" s="4">
        <v>8</v>
      </c>
      <c r="G38" s="4" t="s">
        <v>39</v>
      </c>
      <c r="H38" s="4" t="s">
        <v>65</v>
      </c>
      <c r="L38" s="4">
        <v>8</v>
      </c>
      <c r="M38" s="4" t="s">
        <v>39</v>
      </c>
      <c r="N38" s="4" t="s">
        <v>66</v>
      </c>
      <c r="Q38" s="4">
        <v>8</v>
      </c>
      <c r="R38" s="4" t="s">
        <v>39</v>
      </c>
      <c r="S38" s="4" t="s">
        <v>66</v>
      </c>
      <c r="V38" s="4">
        <v>8</v>
      </c>
      <c r="W38" s="4" t="s">
        <v>39</v>
      </c>
      <c r="X38" s="4" t="s">
        <v>66</v>
      </c>
    </row>
    <row r="39" spans="2:24" s="4" customFormat="1" ht="45">
      <c r="B39" s="4" t="s">
        <v>67</v>
      </c>
      <c r="C39" s="4" t="s">
        <v>68</v>
      </c>
      <c r="F39" s="4">
        <v>9</v>
      </c>
      <c r="G39" s="4" t="s">
        <v>39</v>
      </c>
      <c r="H39" s="4" t="s">
        <v>69</v>
      </c>
      <c r="L39" s="4">
        <v>9</v>
      </c>
      <c r="M39" s="4" t="s">
        <v>39</v>
      </c>
      <c r="N39" s="4" t="s">
        <v>70</v>
      </c>
      <c r="Q39" s="4">
        <v>9</v>
      </c>
      <c r="R39" s="4" t="s">
        <v>39</v>
      </c>
      <c r="S39" s="4" t="s">
        <v>70</v>
      </c>
      <c r="V39" s="4">
        <v>9</v>
      </c>
      <c r="W39" s="4" t="s">
        <v>39</v>
      </c>
      <c r="X39" s="4" t="s">
        <v>70</v>
      </c>
    </row>
    <row r="40" spans="2:24" s="4" customFormat="1" ht="45">
      <c r="B40" s="4" t="s">
        <v>71</v>
      </c>
      <c r="C40" s="4" t="s">
        <v>72</v>
      </c>
      <c r="F40" s="4">
        <v>10</v>
      </c>
      <c r="G40" s="4" t="s">
        <v>39</v>
      </c>
      <c r="H40" s="4" t="s">
        <v>73</v>
      </c>
      <c r="L40" s="4">
        <v>10</v>
      </c>
      <c r="M40" s="4" t="s">
        <v>39</v>
      </c>
      <c r="N40" s="4" t="s">
        <v>74</v>
      </c>
      <c r="Q40" s="4">
        <v>10</v>
      </c>
      <c r="R40" s="4" t="s">
        <v>39</v>
      </c>
      <c r="S40" s="4" t="s">
        <v>74</v>
      </c>
      <c r="V40" s="4">
        <v>10</v>
      </c>
      <c r="W40" s="4" t="s">
        <v>39</v>
      </c>
      <c r="X40" s="4" t="s">
        <v>74</v>
      </c>
    </row>
    <row r="41" spans="2:24" s="4" customFormat="1" ht="45">
      <c r="B41" s="4" t="s">
        <v>75</v>
      </c>
      <c r="C41" s="4" t="s">
        <v>76</v>
      </c>
      <c r="F41" s="4">
        <v>11</v>
      </c>
      <c r="G41" s="4" t="s">
        <v>39</v>
      </c>
      <c r="H41" s="4" t="s">
        <v>77</v>
      </c>
      <c r="L41" s="4">
        <v>11</v>
      </c>
      <c r="M41" s="4" t="s">
        <v>39</v>
      </c>
      <c r="N41" s="4" t="s">
        <v>78</v>
      </c>
      <c r="Q41" s="4">
        <v>11</v>
      </c>
      <c r="R41" s="4" t="s">
        <v>39</v>
      </c>
      <c r="S41" s="4" t="s">
        <v>78</v>
      </c>
      <c r="V41" s="4">
        <v>11</v>
      </c>
      <c r="W41" s="4" t="s">
        <v>39</v>
      </c>
      <c r="X41" s="4" t="s">
        <v>78</v>
      </c>
    </row>
    <row r="42" spans="2:24" s="4" customFormat="1" ht="45">
      <c r="B42" s="4" t="s">
        <v>79</v>
      </c>
      <c r="C42" s="4" t="s">
        <v>80</v>
      </c>
      <c r="F42" s="4">
        <v>12</v>
      </c>
      <c r="G42" s="4" t="s">
        <v>39</v>
      </c>
      <c r="H42" s="4" t="s">
        <v>81</v>
      </c>
      <c r="L42" s="4">
        <v>12</v>
      </c>
      <c r="M42" s="4" t="s">
        <v>39</v>
      </c>
      <c r="N42" s="4" t="s">
        <v>82</v>
      </c>
      <c r="Q42" s="4">
        <v>12</v>
      </c>
      <c r="R42" s="4" t="s">
        <v>39</v>
      </c>
      <c r="S42" s="4" t="s">
        <v>82</v>
      </c>
      <c r="V42" s="4">
        <v>12</v>
      </c>
      <c r="W42" s="4" t="s">
        <v>39</v>
      </c>
      <c r="X42" s="4" t="s">
        <v>82</v>
      </c>
    </row>
    <row r="43" spans="2:24" s="4" customFormat="1" ht="45">
      <c r="B43" s="4" t="s">
        <v>83</v>
      </c>
      <c r="C43" s="4" t="s">
        <v>84</v>
      </c>
      <c r="F43" s="4">
        <v>13</v>
      </c>
      <c r="G43" s="4" t="s">
        <v>39</v>
      </c>
      <c r="H43" s="4" t="s">
        <v>85</v>
      </c>
      <c r="L43" s="4">
        <v>13</v>
      </c>
      <c r="M43" s="4" t="s">
        <v>39</v>
      </c>
      <c r="N43" s="4" t="s">
        <v>85</v>
      </c>
      <c r="Q43" s="4">
        <v>13</v>
      </c>
      <c r="R43" s="4" t="s">
        <v>39</v>
      </c>
      <c r="S43" s="4" t="s">
        <v>85</v>
      </c>
      <c r="V43" s="4">
        <v>13</v>
      </c>
      <c r="W43" s="4" t="s">
        <v>39</v>
      </c>
      <c r="X43" s="4" t="s">
        <v>85</v>
      </c>
    </row>
    <row r="44" spans="2:24" s="4" customFormat="1" ht="30">
      <c r="B44" s="4" t="s">
        <v>86</v>
      </c>
      <c r="C44" s="4" t="s">
        <v>87</v>
      </c>
      <c r="F44" s="4">
        <v>14</v>
      </c>
      <c r="G44" s="4" t="s">
        <v>39</v>
      </c>
      <c r="H44" s="4" t="s">
        <v>88</v>
      </c>
      <c r="L44" s="4">
        <v>14</v>
      </c>
      <c r="M44" s="4" t="s">
        <v>39</v>
      </c>
      <c r="N44" s="4" t="s">
        <v>89</v>
      </c>
      <c r="Q44" s="4">
        <v>14</v>
      </c>
      <c r="R44" s="4" t="s">
        <v>39</v>
      </c>
      <c r="S44" s="4" t="s">
        <v>89</v>
      </c>
      <c r="V44" s="4">
        <v>14</v>
      </c>
      <c r="W44" s="4" t="s">
        <v>39</v>
      </c>
      <c r="X44" s="4" t="s">
        <v>89</v>
      </c>
    </row>
    <row r="45" spans="2:24" s="4" customFormat="1" ht="30">
      <c r="B45" s="4" t="s">
        <v>90</v>
      </c>
      <c r="C45" s="4" t="s">
        <v>91</v>
      </c>
      <c r="F45" s="4">
        <v>15</v>
      </c>
      <c r="G45" s="4" t="s">
        <v>39</v>
      </c>
      <c r="H45" s="4" t="s">
        <v>92</v>
      </c>
      <c r="L45" s="4">
        <v>15</v>
      </c>
      <c r="M45" s="4" t="s">
        <v>39</v>
      </c>
      <c r="N45" s="4" t="s">
        <v>93</v>
      </c>
      <c r="Q45" s="4">
        <v>15</v>
      </c>
      <c r="R45" s="4" t="s">
        <v>39</v>
      </c>
      <c r="S45" s="4" t="s">
        <v>93</v>
      </c>
      <c r="V45" s="4">
        <v>15</v>
      </c>
      <c r="W45" s="4" t="s">
        <v>39</v>
      </c>
      <c r="X45" s="4" t="s">
        <v>93</v>
      </c>
    </row>
    <row r="46" spans="2:24" s="4" customFormat="1" ht="30">
      <c r="B46" s="4" t="s">
        <v>94</v>
      </c>
      <c r="C46" s="4" t="s">
        <v>95</v>
      </c>
      <c r="F46" s="4">
        <v>16</v>
      </c>
      <c r="G46" s="4" t="s">
        <v>39</v>
      </c>
      <c r="H46" s="4" t="s">
        <v>96</v>
      </c>
      <c r="L46" s="4">
        <v>16</v>
      </c>
      <c r="M46" s="4" t="s">
        <v>39</v>
      </c>
      <c r="N46" s="4" t="s">
        <v>97</v>
      </c>
      <c r="Q46" s="4">
        <v>16</v>
      </c>
      <c r="R46" s="4" t="s">
        <v>39</v>
      </c>
      <c r="S46" s="4" t="s">
        <v>97</v>
      </c>
      <c r="V46" s="4">
        <v>16</v>
      </c>
      <c r="W46" s="4" t="s">
        <v>39</v>
      </c>
      <c r="X46" s="4" t="s">
        <v>97</v>
      </c>
    </row>
    <row r="47" spans="2:24" s="4" customFormat="1" ht="30">
      <c r="B47" s="4" t="s">
        <v>98</v>
      </c>
      <c r="C47" s="4" t="s">
        <v>99</v>
      </c>
      <c r="F47" s="4">
        <v>17</v>
      </c>
      <c r="G47" s="4" t="s">
        <v>39</v>
      </c>
      <c r="H47" s="4" t="s">
        <v>100</v>
      </c>
      <c r="L47" s="4">
        <v>17</v>
      </c>
      <c r="M47" s="4" t="s">
        <v>39</v>
      </c>
      <c r="N47" s="4" t="s">
        <v>101</v>
      </c>
      <c r="Q47" s="4">
        <v>17</v>
      </c>
      <c r="R47" s="4" t="s">
        <v>39</v>
      </c>
      <c r="S47" s="4" t="s">
        <v>101</v>
      </c>
      <c r="V47" s="4">
        <v>17</v>
      </c>
      <c r="W47" s="4" t="s">
        <v>39</v>
      </c>
      <c r="X47" s="4" t="s">
        <v>101</v>
      </c>
    </row>
    <row r="48" spans="2:24" s="4" customFormat="1" ht="30">
      <c r="B48" s="4" t="s">
        <v>102</v>
      </c>
      <c r="C48" s="4" t="s">
        <v>103</v>
      </c>
      <c r="F48" s="4">
        <v>18</v>
      </c>
      <c r="G48" s="4" t="s">
        <v>39</v>
      </c>
      <c r="H48" s="4" t="s">
        <v>104</v>
      </c>
      <c r="L48" s="4">
        <v>18</v>
      </c>
      <c r="M48" s="4" t="s">
        <v>39</v>
      </c>
      <c r="N48" s="4" t="s">
        <v>105</v>
      </c>
      <c r="Q48" s="4">
        <v>18</v>
      </c>
      <c r="R48" s="4" t="s">
        <v>39</v>
      </c>
      <c r="S48" s="4" t="s">
        <v>105</v>
      </c>
      <c r="V48" s="4">
        <v>18</v>
      </c>
      <c r="W48" s="4" t="s">
        <v>39</v>
      </c>
      <c r="X48" s="4" t="s">
        <v>105</v>
      </c>
    </row>
    <row r="49" spans="2:24" s="4" customFormat="1" ht="30">
      <c r="B49" s="4" t="s">
        <v>106</v>
      </c>
      <c r="C49" s="4" t="s">
        <v>107</v>
      </c>
      <c r="F49" s="4">
        <v>19</v>
      </c>
      <c r="G49" s="4" t="s">
        <v>39</v>
      </c>
      <c r="H49" s="4" t="s">
        <v>108</v>
      </c>
      <c r="L49" s="4">
        <v>19</v>
      </c>
      <c r="M49" s="4" t="s">
        <v>39</v>
      </c>
      <c r="N49" s="4" t="s">
        <v>109</v>
      </c>
      <c r="Q49" s="4">
        <v>19</v>
      </c>
      <c r="R49" s="4" t="s">
        <v>39</v>
      </c>
      <c r="S49" s="4" t="s">
        <v>109</v>
      </c>
      <c r="V49" s="4">
        <v>19</v>
      </c>
      <c r="W49" s="4" t="s">
        <v>39</v>
      </c>
      <c r="X49" s="4" t="s">
        <v>109</v>
      </c>
    </row>
    <row r="50" spans="2:24" s="4" customFormat="1" ht="45">
      <c r="B50" s="4" t="s">
        <v>110</v>
      </c>
      <c r="C50" s="4" t="s">
        <v>111</v>
      </c>
      <c r="F50" s="4">
        <v>20</v>
      </c>
      <c r="G50" s="4" t="s">
        <v>39</v>
      </c>
      <c r="H50" s="4" t="s">
        <v>112</v>
      </c>
      <c r="L50" s="4">
        <v>20</v>
      </c>
      <c r="M50" s="4" t="s">
        <v>39</v>
      </c>
      <c r="N50" s="4" t="s">
        <v>113</v>
      </c>
      <c r="Q50" s="4">
        <v>20</v>
      </c>
      <c r="R50" s="4" t="s">
        <v>39</v>
      </c>
      <c r="S50" s="4" t="s">
        <v>113</v>
      </c>
      <c r="V50" s="4">
        <v>20</v>
      </c>
      <c r="W50" s="4" t="s">
        <v>39</v>
      </c>
      <c r="X50" s="4" t="s">
        <v>113</v>
      </c>
    </row>
    <row r="51" spans="2:24" s="4" customFormat="1" ht="45">
      <c r="B51" s="4" t="s">
        <v>114</v>
      </c>
      <c r="C51" s="4" t="s">
        <v>115</v>
      </c>
      <c r="F51" s="4">
        <v>21</v>
      </c>
      <c r="G51" s="4" t="s">
        <v>39</v>
      </c>
      <c r="H51" s="4" t="s">
        <v>116</v>
      </c>
      <c r="L51" s="4">
        <v>21</v>
      </c>
      <c r="M51" s="4" t="s">
        <v>39</v>
      </c>
      <c r="N51" s="4" t="s">
        <v>117</v>
      </c>
      <c r="Q51" s="4">
        <v>21</v>
      </c>
      <c r="R51" s="4" t="s">
        <v>39</v>
      </c>
      <c r="S51" s="4" t="s">
        <v>117</v>
      </c>
      <c r="V51" s="4">
        <v>21</v>
      </c>
      <c r="W51" s="4" t="s">
        <v>39</v>
      </c>
      <c r="X51" s="4" t="s">
        <v>117</v>
      </c>
    </row>
    <row r="52" spans="2:24" s="4" customFormat="1" ht="30">
      <c r="B52" s="4" t="s">
        <v>118</v>
      </c>
      <c r="C52" s="4" t="s">
        <v>119</v>
      </c>
      <c r="F52" s="4">
        <v>22</v>
      </c>
      <c r="G52" s="4" t="s">
        <v>39</v>
      </c>
      <c r="H52" s="4" t="s">
        <v>120</v>
      </c>
      <c r="L52" s="4">
        <v>22</v>
      </c>
      <c r="M52" s="4" t="s">
        <v>39</v>
      </c>
      <c r="N52" s="4" t="s">
        <v>121</v>
      </c>
      <c r="Q52" s="4">
        <v>22</v>
      </c>
      <c r="R52" s="4" t="s">
        <v>39</v>
      </c>
      <c r="S52" s="4" t="s">
        <v>121</v>
      </c>
      <c r="V52" s="4">
        <v>22</v>
      </c>
      <c r="W52" s="4" t="s">
        <v>39</v>
      </c>
      <c r="X52" s="4" t="s">
        <v>121</v>
      </c>
    </row>
    <row r="53" spans="2:24" s="4" customFormat="1" ht="45">
      <c r="B53" s="4" t="s">
        <v>18</v>
      </c>
      <c r="C53" s="4" t="s">
        <v>122</v>
      </c>
      <c r="F53" s="4">
        <v>23</v>
      </c>
      <c r="G53" s="4" t="s">
        <v>39</v>
      </c>
      <c r="H53" s="4" t="s">
        <v>123</v>
      </c>
      <c r="L53" s="4">
        <v>23</v>
      </c>
      <c r="M53" s="4" t="s">
        <v>39</v>
      </c>
      <c r="N53" s="4" t="s">
        <v>124</v>
      </c>
      <c r="Q53" s="4">
        <v>23</v>
      </c>
      <c r="R53" s="4" t="s">
        <v>39</v>
      </c>
      <c r="S53" s="4" t="s">
        <v>124</v>
      </c>
      <c r="V53" s="4">
        <v>23</v>
      </c>
      <c r="W53" s="4" t="s">
        <v>39</v>
      </c>
      <c r="X53" s="4" t="s">
        <v>124</v>
      </c>
    </row>
    <row r="54" spans="2:24" s="4" customFormat="1" ht="45">
      <c r="B54" s="4" t="s">
        <v>19</v>
      </c>
      <c r="C54" s="4" t="s">
        <v>125</v>
      </c>
      <c r="F54" s="4">
        <v>24</v>
      </c>
      <c r="G54" s="4" t="s">
        <v>39</v>
      </c>
      <c r="H54" s="4" t="s">
        <v>126</v>
      </c>
      <c r="L54" s="4">
        <v>24</v>
      </c>
      <c r="M54" s="4" t="s">
        <v>39</v>
      </c>
      <c r="N54" s="4" t="s">
        <v>127</v>
      </c>
      <c r="Q54" s="4">
        <v>24</v>
      </c>
      <c r="R54" s="4" t="s">
        <v>39</v>
      </c>
      <c r="S54" s="4" t="s">
        <v>127</v>
      </c>
      <c r="V54" s="4">
        <v>24</v>
      </c>
      <c r="W54" s="4" t="s">
        <v>39</v>
      </c>
      <c r="X54" s="4" t="s">
        <v>127</v>
      </c>
    </row>
    <row r="55" spans="2:24" s="4" customFormat="1" ht="45">
      <c r="B55" s="4" t="s">
        <v>20</v>
      </c>
      <c r="C55" s="4" t="s">
        <v>128</v>
      </c>
      <c r="F55" s="4">
        <v>25</v>
      </c>
      <c r="G55" s="4" t="s">
        <v>39</v>
      </c>
      <c r="H55" s="4" t="s">
        <v>129</v>
      </c>
      <c r="L55" s="4">
        <v>25</v>
      </c>
      <c r="M55" s="4" t="s">
        <v>39</v>
      </c>
      <c r="N55" s="4" t="s">
        <v>130</v>
      </c>
      <c r="Q55" s="4">
        <v>25</v>
      </c>
      <c r="R55" s="4" t="s">
        <v>39</v>
      </c>
      <c r="S55" s="4" t="s">
        <v>130</v>
      </c>
      <c r="V55" s="4">
        <v>25</v>
      </c>
      <c r="W55" s="4" t="s">
        <v>39</v>
      </c>
      <c r="X55" s="4" t="s">
        <v>130</v>
      </c>
    </row>
    <row r="56" spans="2:24" s="4" customFormat="1" ht="45">
      <c r="B56" s="4" t="s">
        <v>21</v>
      </c>
      <c r="C56" s="4" t="s">
        <v>131</v>
      </c>
      <c r="F56" s="4">
        <v>26</v>
      </c>
      <c r="G56" s="4" t="s">
        <v>39</v>
      </c>
      <c r="H56" s="4" t="s">
        <v>132</v>
      </c>
      <c r="L56" s="4">
        <v>26</v>
      </c>
      <c r="M56" s="4" t="s">
        <v>39</v>
      </c>
      <c r="N56" s="4" t="s">
        <v>133</v>
      </c>
      <c r="Q56" s="4">
        <v>26</v>
      </c>
      <c r="R56" s="4" t="s">
        <v>39</v>
      </c>
      <c r="S56" s="4" t="s">
        <v>133</v>
      </c>
      <c r="V56" s="4">
        <v>26</v>
      </c>
      <c r="W56" s="4" t="s">
        <v>39</v>
      </c>
      <c r="X56" s="4" t="s">
        <v>133</v>
      </c>
    </row>
    <row r="57" spans="2:24" s="4" customFormat="1" ht="45">
      <c r="B57" s="4" t="s">
        <v>134</v>
      </c>
      <c r="C57" s="4" t="s">
        <v>135</v>
      </c>
      <c r="F57" s="4">
        <v>27</v>
      </c>
      <c r="G57" s="4" t="s">
        <v>39</v>
      </c>
      <c r="H57" s="4" t="s">
        <v>136</v>
      </c>
      <c r="L57" s="4">
        <v>27</v>
      </c>
      <c r="M57" s="4" t="s">
        <v>39</v>
      </c>
      <c r="N57" s="4" t="s">
        <v>137</v>
      </c>
      <c r="Q57" s="4">
        <v>27</v>
      </c>
      <c r="R57" s="4" t="s">
        <v>39</v>
      </c>
      <c r="S57" s="4" t="s">
        <v>137</v>
      </c>
      <c r="V57" s="4">
        <v>27</v>
      </c>
      <c r="W57" s="4" t="s">
        <v>39</v>
      </c>
      <c r="X57" s="4" t="s">
        <v>137</v>
      </c>
    </row>
    <row r="58" spans="2:24" s="4" customFormat="1" ht="45">
      <c r="B58" s="4" t="s">
        <v>138</v>
      </c>
      <c r="C58" s="4" t="s">
        <v>139</v>
      </c>
      <c r="F58" s="4">
        <v>28</v>
      </c>
      <c r="G58" s="4" t="s">
        <v>39</v>
      </c>
      <c r="H58" s="4" t="s">
        <v>140</v>
      </c>
      <c r="L58" s="4">
        <v>28</v>
      </c>
      <c r="M58" s="4" t="s">
        <v>39</v>
      </c>
      <c r="N58" s="4" t="s">
        <v>141</v>
      </c>
      <c r="Q58" s="4">
        <v>28</v>
      </c>
      <c r="R58" s="4" t="s">
        <v>39</v>
      </c>
      <c r="S58" s="4" t="s">
        <v>141</v>
      </c>
      <c r="V58" s="4">
        <v>28</v>
      </c>
      <c r="W58" s="4" t="s">
        <v>39</v>
      </c>
      <c r="X58" s="4" t="s">
        <v>141</v>
      </c>
    </row>
    <row r="59" spans="2:24" s="4" customFormat="1" ht="45">
      <c r="B59" s="4" t="s">
        <v>142</v>
      </c>
      <c r="C59" s="4" t="s">
        <v>143</v>
      </c>
      <c r="F59" s="4">
        <v>29</v>
      </c>
      <c r="G59" s="4" t="s">
        <v>39</v>
      </c>
      <c r="H59" s="4" t="s">
        <v>144</v>
      </c>
      <c r="L59" s="4">
        <v>29</v>
      </c>
      <c r="M59" s="4" t="s">
        <v>39</v>
      </c>
      <c r="N59" s="4" t="s">
        <v>145</v>
      </c>
      <c r="Q59" s="4">
        <v>29</v>
      </c>
      <c r="R59" s="4" t="s">
        <v>39</v>
      </c>
      <c r="S59" s="4" t="s">
        <v>145</v>
      </c>
      <c r="V59" s="4">
        <v>29</v>
      </c>
      <c r="W59" s="4" t="s">
        <v>39</v>
      </c>
      <c r="X59" s="4" t="s">
        <v>145</v>
      </c>
    </row>
    <row r="60" spans="2:24" s="4" customFormat="1" ht="45">
      <c r="B60" s="4" t="s">
        <v>146</v>
      </c>
      <c r="C60" s="4" t="s">
        <v>147</v>
      </c>
      <c r="F60" s="4">
        <v>30</v>
      </c>
      <c r="G60" s="4" t="s">
        <v>39</v>
      </c>
      <c r="H60" s="4" t="s">
        <v>148</v>
      </c>
      <c r="L60" s="4">
        <v>30</v>
      </c>
      <c r="M60" s="4" t="s">
        <v>39</v>
      </c>
      <c r="N60" s="4" t="s">
        <v>149</v>
      </c>
      <c r="Q60" s="4">
        <v>30</v>
      </c>
      <c r="R60" s="4" t="s">
        <v>39</v>
      </c>
      <c r="S60" s="4" t="s">
        <v>149</v>
      </c>
      <c r="V60" s="4">
        <v>30</v>
      </c>
      <c r="W60" s="4" t="s">
        <v>39</v>
      </c>
      <c r="X60" s="4" t="s">
        <v>149</v>
      </c>
    </row>
    <row r="61" spans="2:24" s="4" customFormat="1" ht="30">
      <c r="F61" s="4">
        <v>31</v>
      </c>
      <c r="G61" s="4" t="s">
        <v>39</v>
      </c>
      <c r="H61" s="4" t="s">
        <v>150</v>
      </c>
      <c r="L61" s="4">
        <v>31</v>
      </c>
      <c r="M61" s="4" t="s">
        <v>151</v>
      </c>
      <c r="N61" s="4" t="s">
        <v>152</v>
      </c>
      <c r="Q61" s="4">
        <v>31</v>
      </c>
      <c r="R61" s="4" t="s">
        <v>151</v>
      </c>
      <c r="S61" s="4" t="s">
        <v>153</v>
      </c>
      <c r="V61" s="4">
        <v>31</v>
      </c>
      <c r="W61" s="4" t="s">
        <v>151</v>
      </c>
      <c r="X61" s="4" t="s">
        <v>154</v>
      </c>
    </row>
    <row r="62" spans="2:24" s="4" customFormat="1">
      <c r="F62" s="4">
        <v>32</v>
      </c>
      <c r="G62" s="4" t="s">
        <v>39</v>
      </c>
      <c r="H62" s="4" t="s">
        <v>155</v>
      </c>
      <c r="L62" s="4">
        <v>32</v>
      </c>
      <c r="M62" s="4" t="s">
        <v>151</v>
      </c>
      <c r="N62" s="4" t="s">
        <v>156</v>
      </c>
      <c r="Q62" s="4">
        <v>32</v>
      </c>
      <c r="R62" s="4" t="s">
        <v>151</v>
      </c>
      <c r="S62" s="4" t="s">
        <v>157</v>
      </c>
      <c r="V62" s="4">
        <v>32</v>
      </c>
      <c r="W62" s="4" t="s">
        <v>151</v>
      </c>
      <c r="X62" s="4" t="s">
        <v>158</v>
      </c>
    </row>
    <row r="63" spans="2:24" s="4" customFormat="1">
      <c r="F63" s="4">
        <v>33</v>
      </c>
      <c r="G63" s="4" t="s">
        <v>39</v>
      </c>
      <c r="H63" s="4" t="s">
        <v>159</v>
      </c>
      <c r="L63" s="4">
        <v>33</v>
      </c>
      <c r="M63" s="4" t="s">
        <v>151</v>
      </c>
      <c r="N63" s="4" t="s">
        <v>160</v>
      </c>
      <c r="Q63" s="4">
        <v>33</v>
      </c>
      <c r="R63" s="4" t="s">
        <v>151</v>
      </c>
      <c r="S63" s="4" t="s">
        <v>161</v>
      </c>
      <c r="V63" s="4">
        <v>33</v>
      </c>
      <c r="W63" s="4" t="s">
        <v>151</v>
      </c>
      <c r="X63" s="4" t="s">
        <v>162</v>
      </c>
    </row>
    <row r="64" spans="2:24" s="4" customFormat="1">
      <c r="F64" s="4">
        <v>34</v>
      </c>
      <c r="G64" s="4" t="s">
        <v>39</v>
      </c>
      <c r="H64" s="4" t="s">
        <v>163</v>
      </c>
      <c r="L64" s="4">
        <v>34</v>
      </c>
      <c r="M64" s="4" t="s">
        <v>151</v>
      </c>
      <c r="N64" s="4" t="s">
        <v>164</v>
      </c>
      <c r="Q64" s="4">
        <v>34</v>
      </c>
      <c r="R64" s="4" t="s">
        <v>151</v>
      </c>
      <c r="S64" s="4" t="s">
        <v>165</v>
      </c>
      <c r="V64" s="4">
        <v>34</v>
      </c>
      <c r="W64" s="4" t="s">
        <v>151</v>
      </c>
      <c r="X64" s="4" t="s">
        <v>166</v>
      </c>
    </row>
    <row r="65" spans="6:24" s="4" customFormat="1">
      <c r="F65" s="4">
        <v>35</v>
      </c>
      <c r="G65" s="4" t="s">
        <v>39</v>
      </c>
      <c r="H65" s="4" t="s">
        <v>167</v>
      </c>
      <c r="L65" s="4">
        <v>35</v>
      </c>
      <c r="M65" s="4" t="s">
        <v>151</v>
      </c>
      <c r="N65" s="4" t="s">
        <v>168</v>
      </c>
      <c r="Q65" s="4">
        <v>35</v>
      </c>
      <c r="R65" s="4" t="s">
        <v>151</v>
      </c>
      <c r="S65" s="4" t="s">
        <v>169</v>
      </c>
      <c r="V65" s="4">
        <v>35</v>
      </c>
      <c r="W65" s="4" t="s">
        <v>151</v>
      </c>
      <c r="X65" s="4" t="s">
        <v>170</v>
      </c>
    </row>
    <row r="66" spans="6:24" s="4" customFormat="1">
      <c r="F66" s="4">
        <v>36</v>
      </c>
      <c r="G66" s="4" t="s">
        <v>39</v>
      </c>
      <c r="H66" s="4" t="s">
        <v>137</v>
      </c>
      <c r="L66" s="4">
        <v>36</v>
      </c>
      <c r="M66" s="4" t="s">
        <v>151</v>
      </c>
      <c r="N66" s="4" t="s">
        <v>171</v>
      </c>
      <c r="Q66" s="4">
        <v>36</v>
      </c>
      <c r="R66" s="4" t="s">
        <v>151</v>
      </c>
      <c r="S66" s="4" t="s">
        <v>172</v>
      </c>
      <c r="V66" s="4">
        <v>36</v>
      </c>
      <c r="W66" s="4" t="s">
        <v>151</v>
      </c>
      <c r="X66" s="4" t="s">
        <v>173</v>
      </c>
    </row>
    <row r="67" spans="6:24" s="4" customFormat="1" ht="30">
      <c r="F67" s="4">
        <v>37</v>
      </c>
      <c r="G67" s="4" t="s">
        <v>39</v>
      </c>
      <c r="H67" s="4" t="s">
        <v>174</v>
      </c>
      <c r="L67" s="4">
        <v>37</v>
      </c>
      <c r="M67" s="4" t="s">
        <v>151</v>
      </c>
      <c r="N67" s="4" t="s">
        <v>175</v>
      </c>
      <c r="Q67" s="4">
        <v>37</v>
      </c>
      <c r="R67" s="4" t="s">
        <v>151</v>
      </c>
      <c r="S67" s="4" t="s">
        <v>176</v>
      </c>
      <c r="V67" s="4">
        <v>37</v>
      </c>
      <c r="W67" s="4" t="s">
        <v>151</v>
      </c>
      <c r="X67" s="4" t="s">
        <v>177</v>
      </c>
    </row>
    <row r="68" spans="6:24" s="4" customFormat="1" ht="30">
      <c r="F68" s="4">
        <v>38</v>
      </c>
      <c r="G68" s="4" t="s">
        <v>39</v>
      </c>
      <c r="H68" s="4" t="s">
        <v>152</v>
      </c>
      <c r="L68" s="4">
        <v>38</v>
      </c>
      <c r="M68" s="4" t="s">
        <v>151</v>
      </c>
      <c r="N68" s="4" t="s">
        <v>178</v>
      </c>
      <c r="Q68" s="4">
        <v>38</v>
      </c>
      <c r="R68" s="4" t="s">
        <v>151</v>
      </c>
      <c r="S68" s="4" t="s">
        <v>179</v>
      </c>
      <c r="V68" s="4">
        <v>38</v>
      </c>
      <c r="W68" s="4" t="s">
        <v>151</v>
      </c>
      <c r="X68" s="4" t="s">
        <v>180</v>
      </c>
    </row>
    <row r="69" spans="6:24" s="4" customFormat="1" ht="30">
      <c r="F69" s="4">
        <v>39</v>
      </c>
      <c r="G69" s="4" t="s">
        <v>39</v>
      </c>
      <c r="H69" s="4" t="s">
        <v>181</v>
      </c>
      <c r="L69" s="4">
        <v>39</v>
      </c>
      <c r="M69" s="4" t="s">
        <v>151</v>
      </c>
      <c r="N69" s="4" t="s">
        <v>182</v>
      </c>
      <c r="Q69" s="4">
        <v>39</v>
      </c>
      <c r="R69" s="4" t="s">
        <v>151</v>
      </c>
      <c r="S69" s="4" t="s">
        <v>183</v>
      </c>
      <c r="V69" s="4">
        <v>39</v>
      </c>
      <c r="W69" s="4" t="s">
        <v>151</v>
      </c>
      <c r="X69" s="4" t="s">
        <v>184</v>
      </c>
    </row>
    <row r="70" spans="6:24" s="4" customFormat="1" ht="30">
      <c r="F70" s="4">
        <v>40</v>
      </c>
      <c r="G70" s="4" t="s">
        <v>39</v>
      </c>
      <c r="H70" s="4" t="s">
        <v>185</v>
      </c>
      <c r="L70" s="4">
        <v>40</v>
      </c>
      <c r="M70" s="4" t="s">
        <v>151</v>
      </c>
      <c r="N70" s="4" t="s">
        <v>186</v>
      </c>
      <c r="Q70" s="4">
        <v>40</v>
      </c>
      <c r="R70" s="4" t="s">
        <v>151</v>
      </c>
      <c r="S70" s="4" t="s">
        <v>187</v>
      </c>
      <c r="V70" s="4">
        <v>40</v>
      </c>
      <c r="W70" s="4" t="s">
        <v>151</v>
      </c>
      <c r="X70" s="4" t="s">
        <v>188</v>
      </c>
    </row>
    <row r="71" spans="6:24" s="4" customFormat="1">
      <c r="F71" s="4">
        <v>41</v>
      </c>
      <c r="G71" s="4" t="s">
        <v>39</v>
      </c>
      <c r="H71" s="4" t="s">
        <v>189</v>
      </c>
      <c r="L71" s="4">
        <v>41</v>
      </c>
      <c r="M71" s="4" t="s">
        <v>151</v>
      </c>
      <c r="N71" s="4" t="s">
        <v>190</v>
      </c>
      <c r="Q71" s="4">
        <v>41</v>
      </c>
      <c r="R71" s="4" t="s">
        <v>151</v>
      </c>
      <c r="S71" s="4" t="s">
        <v>191</v>
      </c>
      <c r="V71" s="4">
        <v>41</v>
      </c>
      <c r="W71" s="4" t="s">
        <v>151</v>
      </c>
      <c r="X71" s="4" t="s">
        <v>192</v>
      </c>
    </row>
    <row r="72" spans="6:24" s="4" customFormat="1">
      <c r="F72" s="4">
        <v>42</v>
      </c>
      <c r="G72" s="4" t="s">
        <v>39</v>
      </c>
      <c r="H72" s="4" t="s">
        <v>193</v>
      </c>
      <c r="L72" s="4">
        <v>42</v>
      </c>
      <c r="M72" s="4" t="s">
        <v>151</v>
      </c>
      <c r="N72" s="4" t="s">
        <v>194</v>
      </c>
      <c r="Q72" s="4">
        <v>42</v>
      </c>
      <c r="R72" s="4" t="s">
        <v>151</v>
      </c>
      <c r="S72" s="4" t="s">
        <v>195</v>
      </c>
      <c r="V72" s="4">
        <v>42</v>
      </c>
      <c r="W72" s="4" t="s">
        <v>151</v>
      </c>
      <c r="X72" s="4" t="s">
        <v>196</v>
      </c>
    </row>
    <row r="73" spans="6:24" s="4" customFormat="1">
      <c r="F73" s="4">
        <v>43</v>
      </c>
      <c r="G73" s="4" t="s">
        <v>39</v>
      </c>
      <c r="H73" s="4" t="s">
        <v>197</v>
      </c>
      <c r="L73" s="4">
        <v>43</v>
      </c>
      <c r="M73" s="4" t="s">
        <v>151</v>
      </c>
      <c r="N73" s="4" t="s">
        <v>198</v>
      </c>
      <c r="Q73" s="4">
        <v>43</v>
      </c>
      <c r="R73" s="4" t="s">
        <v>151</v>
      </c>
      <c r="S73" s="4" t="s">
        <v>199</v>
      </c>
      <c r="V73" s="4">
        <v>43</v>
      </c>
      <c r="W73" s="4" t="s">
        <v>151</v>
      </c>
      <c r="X73" s="4" t="s">
        <v>200</v>
      </c>
    </row>
    <row r="74" spans="6:24" s="4" customFormat="1">
      <c r="F74" s="4">
        <v>44</v>
      </c>
      <c r="G74" s="4" t="s">
        <v>39</v>
      </c>
      <c r="H74" s="4" t="s">
        <v>201</v>
      </c>
      <c r="L74" s="4">
        <v>44</v>
      </c>
      <c r="M74" s="4" t="s">
        <v>151</v>
      </c>
      <c r="N74" s="4" t="s">
        <v>202</v>
      </c>
      <c r="Q74" s="4">
        <v>44</v>
      </c>
      <c r="R74" s="4" t="s">
        <v>151</v>
      </c>
      <c r="S74" s="4" t="s">
        <v>203</v>
      </c>
      <c r="V74" s="4">
        <v>44</v>
      </c>
      <c r="W74" s="4" t="s">
        <v>151</v>
      </c>
      <c r="X74" s="4" t="s">
        <v>204</v>
      </c>
    </row>
    <row r="75" spans="6:24" s="4" customFormat="1">
      <c r="F75" s="4">
        <v>45</v>
      </c>
      <c r="G75" s="4" t="s">
        <v>39</v>
      </c>
      <c r="H75" s="4" t="s">
        <v>205</v>
      </c>
      <c r="L75" s="4">
        <v>45</v>
      </c>
      <c r="M75" s="4" t="s">
        <v>151</v>
      </c>
      <c r="N75" s="4" t="s">
        <v>206</v>
      </c>
      <c r="Q75" s="4">
        <v>45</v>
      </c>
      <c r="R75" s="4" t="s">
        <v>151</v>
      </c>
      <c r="S75" s="4" t="s">
        <v>207</v>
      </c>
      <c r="V75" s="4">
        <v>45</v>
      </c>
      <c r="W75" s="4" t="s">
        <v>151</v>
      </c>
      <c r="X75" s="4" t="s">
        <v>208</v>
      </c>
    </row>
    <row r="76" spans="6:24" s="4" customFormat="1">
      <c r="F76" s="4">
        <v>46</v>
      </c>
      <c r="G76" s="4" t="s">
        <v>39</v>
      </c>
      <c r="H76" s="4" t="s">
        <v>209</v>
      </c>
      <c r="L76" s="4">
        <v>46</v>
      </c>
      <c r="M76" s="4" t="s">
        <v>151</v>
      </c>
      <c r="N76" s="4" t="s">
        <v>210</v>
      </c>
      <c r="Q76" s="4">
        <v>46</v>
      </c>
      <c r="R76" s="4" t="s">
        <v>151</v>
      </c>
      <c r="S76" s="4" t="s">
        <v>211</v>
      </c>
      <c r="V76" s="4">
        <v>46</v>
      </c>
      <c r="W76" s="4" t="s">
        <v>151</v>
      </c>
      <c r="X76" s="4" t="s">
        <v>212</v>
      </c>
    </row>
    <row r="77" spans="6:24" s="4" customFormat="1">
      <c r="F77" s="4">
        <v>47</v>
      </c>
      <c r="G77" s="4" t="s">
        <v>39</v>
      </c>
      <c r="H77" s="4" t="s">
        <v>213</v>
      </c>
      <c r="L77" s="4">
        <v>47</v>
      </c>
      <c r="M77" s="4" t="s">
        <v>151</v>
      </c>
      <c r="N77" s="4" t="s">
        <v>214</v>
      </c>
      <c r="Q77" s="4">
        <v>47</v>
      </c>
      <c r="R77" s="4" t="s">
        <v>151</v>
      </c>
      <c r="S77" s="4" t="s">
        <v>215</v>
      </c>
      <c r="V77" s="4">
        <v>47</v>
      </c>
      <c r="W77" s="4" t="s">
        <v>151</v>
      </c>
      <c r="X77" s="4" t="s">
        <v>216</v>
      </c>
    </row>
    <row r="78" spans="6:24" s="4" customFormat="1">
      <c r="F78" s="4">
        <v>48</v>
      </c>
      <c r="G78" s="4" t="s">
        <v>39</v>
      </c>
      <c r="H78" s="4" t="s">
        <v>217</v>
      </c>
      <c r="L78" s="4">
        <v>48</v>
      </c>
      <c r="M78" s="4" t="s">
        <v>151</v>
      </c>
      <c r="N78" s="4" t="s">
        <v>218</v>
      </c>
      <c r="Q78" s="4">
        <v>48</v>
      </c>
      <c r="R78" s="4" t="s">
        <v>151</v>
      </c>
      <c r="S78" s="4" t="s">
        <v>219</v>
      </c>
      <c r="V78" s="4">
        <v>48</v>
      </c>
      <c r="W78" s="4" t="s">
        <v>151</v>
      </c>
      <c r="X78" s="4" t="s">
        <v>220</v>
      </c>
    </row>
    <row r="79" spans="6:24" s="4" customFormat="1" ht="45">
      <c r="F79" s="4">
        <v>49</v>
      </c>
      <c r="G79" s="4" t="s">
        <v>39</v>
      </c>
      <c r="H79" s="4" t="s">
        <v>221</v>
      </c>
      <c r="L79" s="4">
        <v>49</v>
      </c>
      <c r="M79" s="4" t="s">
        <v>151</v>
      </c>
      <c r="N79" s="4" t="s">
        <v>222</v>
      </c>
      <c r="Q79" s="4">
        <v>49</v>
      </c>
      <c r="R79" s="4" t="s">
        <v>151</v>
      </c>
      <c r="S79" s="4" t="s">
        <v>223</v>
      </c>
      <c r="V79" s="4">
        <v>49</v>
      </c>
      <c r="W79" s="4" t="s">
        <v>151</v>
      </c>
      <c r="X79" s="4" t="s">
        <v>224</v>
      </c>
    </row>
    <row r="80" spans="6:24" s="4" customFormat="1" ht="30">
      <c r="F80" s="4">
        <v>50</v>
      </c>
      <c r="G80" s="4" t="s">
        <v>39</v>
      </c>
      <c r="H80" s="4" t="s">
        <v>225</v>
      </c>
      <c r="L80" s="4">
        <v>50</v>
      </c>
      <c r="M80" s="4" t="s">
        <v>151</v>
      </c>
      <c r="N80" s="4" t="s">
        <v>226</v>
      </c>
      <c r="Q80" s="4">
        <v>50</v>
      </c>
      <c r="R80" s="4" t="s">
        <v>151</v>
      </c>
      <c r="S80" s="4" t="s">
        <v>227</v>
      </c>
      <c r="V80" s="4">
        <v>50</v>
      </c>
      <c r="W80" s="4" t="s">
        <v>151</v>
      </c>
      <c r="X80" s="4" t="s">
        <v>228</v>
      </c>
    </row>
    <row r="81" spans="6:24" s="4" customFormat="1" ht="30">
      <c r="F81" s="4">
        <v>51</v>
      </c>
      <c r="G81" s="4" t="s">
        <v>39</v>
      </c>
      <c r="H81" s="4" t="s">
        <v>229</v>
      </c>
      <c r="L81" s="4">
        <v>51</v>
      </c>
      <c r="M81" s="4" t="s">
        <v>151</v>
      </c>
      <c r="N81" s="4" t="s">
        <v>230</v>
      </c>
      <c r="Q81" s="4">
        <v>51</v>
      </c>
      <c r="R81" s="4" t="s">
        <v>151</v>
      </c>
      <c r="S81" s="4" t="s">
        <v>231</v>
      </c>
      <c r="V81" s="4">
        <v>51</v>
      </c>
      <c r="W81" s="4" t="s">
        <v>151</v>
      </c>
      <c r="X81" s="4" t="s">
        <v>232</v>
      </c>
    </row>
    <row r="82" spans="6:24" s="4" customFormat="1" ht="30">
      <c r="F82" s="4">
        <v>52</v>
      </c>
      <c r="G82" s="4" t="s">
        <v>39</v>
      </c>
      <c r="H82" s="4" t="s">
        <v>233</v>
      </c>
      <c r="L82" s="4">
        <v>52</v>
      </c>
      <c r="M82" s="4" t="s">
        <v>151</v>
      </c>
      <c r="N82" s="4" t="s">
        <v>234</v>
      </c>
      <c r="Q82" s="4">
        <v>52</v>
      </c>
      <c r="R82" s="4" t="s">
        <v>151</v>
      </c>
      <c r="S82" s="4" t="s">
        <v>235</v>
      </c>
      <c r="V82" s="4">
        <v>52</v>
      </c>
      <c r="W82" s="4" t="s">
        <v>151</v>
      </c>
      <c r="X82" s="4" t="s">
        <v>236</v>
      </c>
    </row>
    <row r="83" spans="6:24" s="4" customFormat="1">
      <c r="F83" s="4">
        <v>53</v>
      </c>
      <c r="G83" s="4" t="s">
        <v>39</v>
      </c>
      <c r="H83" s="4" t="s">
        <v>237</v>
      </c>
      <c r="L83" s="4">
        <v>53</v>
      </c>
      <c r="M83" s="4" t="s">
        <v>151</v>
      </c>
      <c r="N83" s="4" t="s">
        <v>238</v>
      </c>
      <c r="Q83" s="4">
        <v>53</v>
      </c>
      <c r="R83" s="4" t="s">
        <v>151</v>
      </c>
      <c r="S83" s="4" t="s">
        <v>239</v>
      </c>
      <c r="V83" s="4">
        <v>53</v>
      </c>
      <c r="W83" s="4" t="s">
        <v>151</v>
      </c>
      <c r="X83" s="4" t="s">
        <v>240</v>
      </c>
    </row>
    <row r="84" spans="6:24" s="4" customFormat="1">
      <c r="F84" s="4">
        <v>54</v>
      </c>
      <c r="G84" s="4" t="s">
        <v>39</v>
      </c>
      <c r="H84" s="4" t="s">
        <v>241</v>
      </c>
      <c r="L84" s="4">
        <v>54</v>
      </c>
      <c r="M84" s="4" t="s">
        <v>151</v>
      </c>
      <c r="N84" s="4" t="s">
        <v>242</v>
      </c>
      <c r="Q84" s="4">
        <v>54</v>
      </c>
      <c r="R84" s="4" t="s">
        <v>151</v>
      </c>
      <c r="S84" s="4" t="s">
        <v>243</v>
      </c>
      <c r="V84" s="4">
        <v>54</v>
      </c>
      <c r="W84" s="4" t="s">
        <v>151</v>
      </c>
      <c r="X84" s="4" t="s">
        <v>244</v>
      </c>
    </row>
    <row r="85" spans="6:24" s="4" customFormat="1" ht="30">
      <c r="F85" s="4">
        <v>55</v>
      </c>
      <c r="G85" s="4" t="s">
        <v>39</v>
      </c>
      <c r="H85" s="4" t="s">
        <v>245</v>
      </c>
      <c r="L85" s="4">
        <v>55</v>
      </c>
      <c r="M85" s="4" t="s">
        <v>151</v>
      </c>
      <c r="N85" s="4" t="s">
        <v>246</v>
      </c>
      <c r="V85" s="4">
        <v>55</v>
      </c>
      <c r="W85" s="4" t="s">
        <v>151</v>
      </c>
      <c r="X85" s="4" t="s">
        <v>247</v>
      </c>
    </row>
    <row r="86" spans="6:24" s="4" customFormat="1">
      <c r="F86" s="4">
        <v>56</v>
      </c>
      <c r="G86" s="4" t="s">
        <v>39</v>
      </c>
      <c r="H86" s="4" t="s">
        <v>248</v>
      </c>
      <c r="L86" s="4">
        <v>56</v>
      </c>
      <c r="M86" s="4" t="s">
        <v>151</v>
      </c>
      <c r="N86" s="4" t="s">
        <v>249</v>
      </c>
      <c r="V86" s="4">
        <v>56</v>
      </c>
      <c r="W86" s="4" t="s">
        <v>151</v>
      </c>
      <c r="X86" s="4" t="s">
        <v>250</v>
      </c>
    </row>
    <row r="87" spans="6:24" s="4" customFormat="1" ht="30">
      <c r="F87" s="4">
        <v>57</v>
      </c>
      <c r="G87" s="4" t="s">
        <v>39</v>
      </c>
      <c r="H87" s="4" t="s">
        <v>251</v>
      </c>
      <c r="L87" s="4">
        <v>57</v>
      </c>
      <c r="M87" s="4" t="s">
        <v>151</v>
      </c>
      <c r="N87" s="4" t="s">
        <v>252</v>
      </c>
      <c r="V87" s="4">
        <v>57</v>
      </c>
      <c r="W87" s="4" t="s">
        <v>151</v>
      </c>
      <c r="X87" s="4" t="s">
        <v>253</v>
      </c>
    </row>
    <row r="88" spans="6:24" s="4" customFormat="1">
      <c r="F88" s="4">
        <v>58</v>
      </c>
      <c r="G88" s="4" t="s">
        <v>39</v>
      </c>
      <c r="H88" s="4" t="s">
        <v>254</v>
      </c>
      <c r="L88" s="4">
        <v>58</v>
      </c>
      <c r="M88" s="4" t="s">
        <v>151</v>
      </c>
      <c r="N88" s="4" t="s">
        <v>255</v>
      </c>
    </row>
    <row r="89" spans="6:24" s="4" customFormat="1" ht="30">
      <c r="F89" s="4">
        <v>59</v>
      </c>
      <c r="G89" s="4" t="s">
        <v>39</v>
      </c>
      <c r="H89" s="4" t="s">
        <v>256</v>
      </c>
      <c r="L89" s="4">
        <v>59</v>
      </c>
      <c r="M89" s="4" t="s">
        <v>151</v>
      </c>
      <c r="N89" s="4" t="s">
        <v>257</v>
      </c>
    </row>
    <row r="90" spans="6:24" s="4" customFormat="1">
      <c r="F90" s="4">
        <v>60</v>
      </c>
      <c r="G90" s="4" t="s">
        <v>39</v>
      </c>
      <c r="H90" s="4" t="s">
        <v>258</v>
      </c>
    </row>
    <row r="91" spans="6:24" s="4" customFormat="1"/>
    <row r="92" spans="6:24" s="4" customFormat="1"/>
    <row r="93" spans="6:24" s="4" customFormat="1"/>
    <row r="94" spans="6:24" s="4" customFormat="1"/>
    <row r="95" spans="6:24" s="4" customFormat="1"/>
    <row r="96" spans="6:24" s="4" customFormat="1"/>
    <row r="97" s="5" customFormat="1"/>
    <row r="98" s="4" customFormat="1"/>
    <row r="99" s="4" customFormat="1"/>
    <row r="100" s="4" customFormat="1"/>
    <row r="101" s="4" customFormat="1"/>
  </sheetData>
  <conditionalFormatting sqref="M31:N89">
    <cfRule type="expression" dxfId="7" priority="7">
      <formula>($M31="S")</formula>
    </cfRule>
    <cfRule type="expression" dxfId="6" priority="9">
      <formula>($M31="O")</formula>
    </cfRule>
  </conditionalFormatting>
  <conditionalFormatting sqref="G31:H109">
    <cfRule type="expression" dxfId="5" priority="5">
      <formula>($G31="S")</formula>
    </cfRule>
    <cfRule type="expression" dxfId="4" priority="6">
      <formula>($G31="O")</formula>
    </cfRule>
  </conditionalFormatting>
  <conditionalFormatting sqref="R31:S89">
    <cfRule type="expression" dxfId="3" priority="3">
      <formula>($R31="S")</formula>
    </cfRule>
    <cfRule type="expression" dxfId="2" priority="4">
      <formula>($R31="O")</formula>
    </cfRule>
  </conditionalFormatting>
  <conditionalFormatting sqref="W31:X89">
    <cfRule type="expression" dxfId="1" priority="1">
      <formula>($W31="S")</formula>
    </cfRule>
    <cfRule type="expression" dxfId="0" priority="2">
      <formula>($W31="O")</formula>
    </cfRule>
  </conditionalFormatting>
  <dataValidations count="1">
    <dataValidation type="list" allowBlank="1" showInputMessage="1" showErrorMessage="1" sqref="H23 N23 S23 X23" xr:uid="{00000000-0002-0000-0100-000000000000}">
      <formula1>_kierunki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C2:Q70"/>
  <sheetViews>
    <sheetView topLeftCell="C40" zoomScale="154" zoomScaleNormal="154" workbookViewId="0">
      <selection activeCell="E12" sqref="E12"/>
    </sheetView>
  </sheetViews>
  <sheetFormatPr defaultRowHeight="15"/>
  <cols>
    <col min="3" max="4" width="15.5703125" customWidth="1"/>
    <col min="5" max="5" width="58.28515625" customWidth="1"/>
    <col min="6" max="6" width="78.140625" customWidth="1"/>
    <col min="16" max="16" width="45.28515625" customWidth="1"/>
  </cols>
  <sheetData>
    <row r="2" spans="3:17">
      <c r="E2" t="s">
        <v>138</v>
      </c>
    </row>
    <row r="3" spans="3:17">
      <c r="E3" t="s">
        <v>11</v>
      </c>
      <c r="P3" t="s">
        <v>259</v>
      </c>
    </row>
    <row r="4" spans="3:17">
      <c r="C4" t="s">
        <v>26</v>
      </c>
      <c r="E4">
        <f ca="1">E5+E6</f>
        <v>60</v>
      </c>
      <c r="O4" t="s">
        <v>26</v>
      </c>
      <c r="P4">
        <f ca="1">COUNT(INDIRECT("_pytania_"&amp;VLOOKUP(P3,_kierunki_nr,4,FALSE)))-1</f>
        <v>-1</v>
      </c>
    </row>
    <row r="5" spans="3:17">
      <c r="C5" t="s">
        <v>28</v>
      </c>
      <c r="E5">
        <f ca="1">COUNTIF(INDIRECT(VLOOKUP(E3,_kierunki_nr,4,FALSE)),"O")</f>
        <v>60</v>
      </c>
    </row>
    <row r="6" spans="3:17">
      <c r="C6" t="s">
        <v>30</v>
      </c>
      <c r="E6">
        <f ca="1">COUNTIF(INDIRECT(VLOOKUP(E3,_kierunki_nr,4,FALSE)),"S")</f>
        <v>0</v>
      </c>
    </row>
    <row r="7" spans="3:17">
      <c r="C7" t="s">
        <v>32</v>
      </c>
      <c r="E7">
        <f ca="1">IF(E6=0,ROUNDUP(E4/2,0),E6)</f>
        <v>30</v>
      </c>
    </row>
    <row r="9" spans="3:17">
      <c r="C9" t="s">
        <v>35</v>
      </c>
      <c r="D9" t="s">
        <v>36</v>
      </c>
      <c r="E9" t="s">
        <v>37</v>
      </c>
      <c r="O9" t="s">
        <v>35</v>
      </c>
      <c r="P9" t="s">
        <v>37</v>
      </c>
    </row>
    <row r="10" spans="3:17">
      <c r="C10">
        <v>0</v>
      </c>
      <c r="E10" t="s">
        <v>38</v>
      </c>
      <c r="O10">
        <v>0</v>
      </c>
      <c r="P10" t="s">
        <v>38</v>
      </c>
    </row>
    <row r="11" spans="3:17">
      <c r="C11">
        <v>1</v>
      </c>
      <c r="D11" t="s">
        <v>39</v>
      </c>
      <c r="E11" t="s">
        <v>260</v>
      </c>
      <c r="O11">
        <v>1</v>
      </c>
      <c r="P11" t="s">
        <v>261</v>
      </c>
    </row>
    <row r="12" spans="3:17">
      <c r="C12">
        <v>2</v>
      </c>
      <c r="D12" t="s">
        <v>39</v>
      </c>
      <c r="E12" t="s">
        <v>262</v>
      </c>
      <c r="O12">
        <v>2</v>
      </c>
      <c r="P12" t="s">
        <v>263</v>
      </c>
    </row>
    <row r="13" spans="3:17">
      <c r="C13">
        <v>3</v>
      </c>
      <c r="D13" t="s">
        <v>39</v>
      </c>
      <c r="E13" t="s">
        <v>264</v>
      </c>
      <c r="O13">
        <v>3</v>
      </c>
      <c r="P13" t="s">
        <v>265</v>
      </c>
    </row>
    <row r="14" spans="3:17">
      <c r="C14">
        <v>4</v>
      </c>
      <c r="D14" t="s">
        <v>39</v>
      </c>
      <c r="E14" t="s">
        <v>266</v>
      </c>
      <c r="O14">
        <v>4</v>
      </c>
      <c r="P14" t="s">
        <v>267</v>
      </c>
      <c r="Q14" t="s">
        <v>268</v>
      </c>
    </row>
    <row r="15" spans="3:17">
      <c r="C15">
        <v>5</v>
      </c>
      <c r="D15" t="s">
        <v>39</v>
      </c>
      <c r="E15" t="s">
        <v>269</v>
      </c>
      <c r="O15">
        <v>5</v>
      </c>
      <c r="P15" t="s">
        <v>270</v>
      </c>
    </row>
    <row r="16" spans="3:17">
      <c r="C16">
        <v>6</v>
      </c>
      <c r="D16" t="s">
        <v>39</v>
      </c>
      <c r="E16" t="s">
        <v>271</v>
      </c>
      <c r="O16">
        <v>6</v>
      </c>
      <c r="P16" t="s">
        <v>272</v>
      </c>
    </row>
    <row r="17" spans="3:16">
      <c r="C17">
        <v>7</v>
      </c>
      <c r="D17" t="s">
        <v>39</v>
      </c>
      <c r="E17" t="s">
        <v>273</v>
      </c>
      <c r="O17">
        <v>7</v>
      </c>
      <c r="P17" t="s">
        <v>274</v>
      </c>
    </row>
    <row r="18" spans="3:16">
      <c r="C18">
        <v>8</v>
      </c>
      <c r="D18" t="s">
        <v>39</v>
      </c>
      <c r="E18" t="s">
        <v>275</v>
      </c>
      <c r="O18">
        <v>8</v>
      </c>
      <c r="P18" t="s">
        <v>276</v>
      </c>
    </row>
    <row r="19" spans="3:16">
      <c r="C19">
        <v>9</v>
      </c>
      <c r="D19" t="s">
        <v>39</v>
      </c>
      <c r="E19" t="s">
        <v>277</v>
      </c>
      <c r="O19">
        <v>9</v>
      </c>
      <c r="P19" t="s">
        <v>278</v>
      </c>
    </row>
    <row r="20" spans="3:16">
      <c r="C20">
        <v>10</v>
      </c>
      <c r="D20" t="s">
        <v>39</v>
      </c>
      <c r="E20" t="s">
        <v>279</v>
      </c>
      <c r="O20">
        <v>10</v>
      </c>
      <c r="P20" t="s">
        <v>280</v>
      </c>
    </row>
    <row r="21" spans="3:16">
      <c r="C21">
        <v>11</v>
      </c>
      <c r="D21" t="s">
        <v>39</v>
      </c>
      <c r="E21" t="s">
        <v>281</v>
      </c>
      <c r="O21">
        <v>11</v>
      </c>
      <c r="P21" t="s">
        <v>282</v>
      </c>
    </row>
    <row r="22" spans="3:16">
      <c r="C22">
        <v>12</v>
      </c>
      <c r="D22" t="s">
        <v>39</v>
      </c>
      <c r="E22" t="s">
        <v>283</v>
      </c>
      <c r="O22">
        <v>12</v>
      </c>
      <c r="P22" t="s">
        <v>284</v>
      </c>
    </row>
    <row r="23" spans="3:16">
      <c r="C23">
        <v>13</v>
      </c>
      <c r="D23" t="s">
        <v>39</v>
      </c>
      <c r="E23" t="s">
        <v>285</v>
      </c>
      <c r="O23">
        <v>13</v>
      </c>
      <c r="P23" t="s">
        <v>286</v>
      </c>
    </row>
    <row r="24" spans="3:16">
      <c r="C24">
        <v>14</v>
      </c>
      <c r="D24" t="s">
        <v>39</v>
      </c>
      <c r="E24" t="s">
        <v>287</v>
      </c>
      <c r="O24">
        <v>14</v>
      </c>
      <c r="P24" t="s">
        <v>288</v>
      </c>
    </row>
    <row r="25" spans="3:16">
      <c r="C25">
        <v>15</v>
      </c>
      <c r="D25" t="s">
        <v>39</v>
      </c>
      <c r="E25" t="s">
        <v>289</v>
      </c>
      <c r="O25">
        <v>15</v>
      </c>
      <c r="P25" t="s">
        <v>290</v>
      </c>
    </row>
    <row r="26" spans="3:16">
      <c r="C26">
        <v>16</v>
      </c>
      <c r="D26" t="s">
        <v>39</v>
      </c>
      <c r="E26" t="s">
        <v>291</v>
      </c>
      <c r="O26">
        <v>16</v>
      </c>
      <c r="P26" t="s">
        <v>292</v>
      </c>
    </row>
    <row r="27" spans="3:16">
      <c r="C27">
        <v>17</v>
      </c>
      <c r="D27" t="s">
        <v>39</v>
      </c>
      <c r="E27" t="s">
        <v>293</v>
      </c>
      <c r="O27">
        <v>17</v>
      </c>
      <c r="P27" t="s">
        <v>294</v>
      </c>
    </row>
    <row r="28" spans="3:16">
      <c r="C28">
        <v>18</v>
      </c>
      <c r="D28" t="s">
        <v>39</v>
      </c>
      <c r="E28" t="s">
        <v>295</v>
      </c>
      <c r="O28">
        <v>18</v>
      </c>
      <c r="P28" t="s">
        <v>296</v>
      </c>
    </row>
    <row r="29" spans="3:16">
      <c r="C29">
        <v>19</v>
      </c>
      <c r="D29" t="s">
        <v>39</v>
      </c>
      <c r="E29" t="s">
        <v>141</v>
      </c>
      <c r="O29">
        <v>19</v>
      </c>
      <c r="P29" t="s">
        <v>297</v>
      </c>
    </row>
    <row r="30" spans="3:16">
      <c r="C30">
        <v>20</v>
      </c>
      <c r="D30" t="s">
        <v>39</v>
      </c>
      <c r="E30" t="s">
        <v>137</v>
      </c>
      <c r="O30">
        <v>20</v>
      </c>
      <c r="P30" t="s">
        <v>298</v>
      </c>
    </row>
    <row r="31" spans="3:16">
      <c r="C31">
        <v>21</v>
      </c>
      <c r="D31" t="s">
        <v>39</v>
      </c>
      <c r="E31" t="s">
        <v>299</v>
      </c>
      <c r="O31">
        <v>21</v>
      </c>
      <c r="P31" t="s">
        <v>300</v>
      </c>
    </row>
    <row r="32" spans="3:16">
      <c r="C32">
        <v>22</v>
      </c>
      <c r="D32" t="s">
        <v>39</v>
      </c>
      <c r="E32" t="s">
        <v>301</v>
      </c>
      <c r="O32">
        <v>22</v>
      </c>
      <c r="P32" t="s">
        <v>302</v>
      </c>
    </row>
    <row r="33" spans="3:16">
      <c r="C33">
        <v>23</v>
      </c>
      <c r="D33" t="s">
        <v>39</v>
      </c>
      <c r="E33" t="s">
        <v>303</v>
      </c>
      <c r="O33">
        <v>23</v>
      </c>
      <c r="P33" t="s">
        <v>304</v>
      </c>
    </row>
    <row r="34" spans="3:16">
      <c r="C34">
        <v>24</v>
      </c>
      <c r="D34" t="s">
        <v>39</v>
      </c>
      <c r="E34" t="s">
        <v>305</v>
      </c>
      <c r="O34">
        <v>24</v>
      </c>
      <c r="P34" t="s">
        <v>306</v>
      </c>
    </row>
    <row r="35" spans="3:16">
      <c r="C35">
        <v>25</v>
      </c>
      <c r="D35" t="s">
        <v>39</v>
      </c>
      <c r="E35" t="s">
        <v>307</v>
      </c>
      <c r="O35">
        <v>25</v>
      </c>
      <c r="P35" t="s">
        <v>298</v>
      </c>
    </row>
    <row r="36" spans="3:16">
      <c r="C36">
        <v>26</v>
      </c>
      <c r="D36" t="s">
        <v>39</v>
      </c>
      <c r="E36" t="s">
        <v>308</v>
      </c>
      <c r="O36">
        <v>26</v>
      </c>
      <c r="P36" t="s">
        <v>309</v>
      </c>
    </row>
    <row r="37" spans="3:16">
      <c r="C37">
        <v>27</v>
      </c>
      <c r="D37" t="s">
        <v>39</v>
      </c>
      <c r="E37" t="s">
        <v>310</v>
      </c>
      <c r="O37">
        <v>27</v>
      </c>
      <c r="P37" t="s">
        <v>311</v>
      </c>
    </row>
    <row r="38" spans="3:16">
      <c r="C38">
        <v>28</v>
      </c>
      <c r="D38" t="s">
        <v>39</v>
      </c>
      <c r="E38" t="s">
        <v>312</v>
      </c>
      <c r="O38">
        <v>28</v>
      </c>
      <c r="P38" t="s">
        <v>313</v>
      </c>
    </row>
    <row r="39" spans="3:16">
      <c r="C39">
        <v>29</v>
      </c>
      <c r="D39" t="s">
        <v>39</v>
      </c>
      <c r="E39" t="s">
        <v>314</v>
      </c>
      <c r="O39">
        <v>29</v>
      </c>
      <c r="P39" t="s">
        <v>315</v>
      </c>
    </row>
    <row r="40" spans="3:16">
      <c r="C40">
        <v>30</v>
      </c>
      <c r="D40" t="s">
        <v>39</v>
      </c>
      <c r="E40" t="s">
        <v>316</v>
      </c>
      <c r="O40">
        <v>30</v>
      </c>
      <c r="P40" t="s">
        <v>317</v>
      </c>
    </row>
    <row r="41" spans="3:16">
      <c r="C41">
        <v>31</v>
      </c>
      <c r="D41" t="s">
        <v>39</v>
      </c>
      <c r="E41" t="s">
        <v>318</v>
      </c>
      <c r="O41">
        <v>31</v>
      </c>
      <c r="P41" t="s">
        <v>319</v>
      </c>
    </row>
    <row r="42" spans="3:16">
      <c r="C42">
        <v>32</v>
      </c>
      <c r="D42" t="s">
        <v>39</v>
      </c>
      <c r="E42" t="s">
        <v>320</v>
      </c>
      <c r="O42">
        <v>32</v>
      </c>
      <c r="P42" t="s">
        <v>321</v>
      </c>
    </row>
    <row r="43" spans="3:16">
      <c r="C43">
        <v>33</v>
      </c>
      <c r="D43" t="s">
        <v>39</v>
      </c>
      <c r="E43" t="s">
        <v>322</v>
      </c>
      <c r="O43">
        <v>33</v>
      </c>
      <c r="P43" t="s">
        <v>323</v>
      </c>
    </row>
    <row r="44" spans="3:16">
      <c r="C44">
        <v>34</v>
      </c>
      <c r="D44" t="s">
        <v>39</v>
      </c>
      <c r="E44" t="s">
        <v>324</v>
      </c>
      <c r="O44">
        <v>34</v>
      </c>
      <c r="P44" t="s">
        <v>325</v>
      </c>
    </row>
    <row r="45" spans="3:16">
      <c r="C45">
        <v>35</v>
      </c>
      <c r="D45" t="s">
        <v>39</v>
      </c>
      <c r="E45" t="s">
        <v>326</v>
      </c>
      <c r="O45">
        <v>35</v>
      </c>
      <c r="P45" t="s">
        <v>327</v>
      </c>
    </row>
    <row r="46" spans="3:16">
      <c r="C46">
        <v>36</v>
      </c>
      <c r="D46" t="s">
        <v>39</v>
      </c>
      <c r="E46" t="s">
        <v>328</v>
      </c>
      <c r="O46">
        <v>36</v>
      </c>
      <c r="P46" t="s">
        <v>329</v>
      </c>
    </row>
    <row r="47" spans="3:16">
      <c r="C47">
        <v>37</v>
      </c>
      <c r="D47" t="s">
        <v>39</v>
      </c>
      <c r="E47" t="s">
        <v>330</v>
      </c>
      <c r="O47">
        <v>37</v>
      </c>
      <c r="P47" t="s">
        <v>331</v>
      </c>
    </row>
    <row r="48" spans="3:16">
      <c r="C48">
        <v>38</v>
      </c>
      <c r="D48" t="s">
        <v>39</v>
      </c>
      <c r="E48" t="s">
        <v>332</v>
      </c>
      <c r="O48">
        <v>38</v>
      </c>
      <c r="P48" t="s">
        <v>333</v>
      </c>
    </row>
    <row r="49" spans="3:16">
      <c r="C49">
        <v>39</v>
      </c>
      <c r="D49" t="s">
        <v>39</v>
      </c>
      <c r="E49" t="s">
        <v>334</v>
      </c>
      <c r="O49">
        <v>39</v>
      </c>
      <c r="P49" t="s">
        <v>335</v>
      </c>
    </row>
    <row r="50" spans="3:16">
      <c r="C50">
        <v>40</v>
      </c>
      <c r="D50" t="s">
        <v>39</v>
      </c>
      <c r="E50" t="s">
        <v>336</v>
      </c>
      <c r="O50">
        <v>40</v>
      </c>
      <c r="P50" t="s">
        <v>337</v>
      </c>
    </row>
    <row r="51" spans="3:16">
      <c r="C51">
        <v>41</v>
      </c>
      <c r="D51" t="s">
        <v>39</v>
      </c>
      <c r="E51" t="s">
        <v>338</v>
      </c>
      <c r="O51">
        <v>41</v>
      </c>
      <c r="P51" t="s">
        <v>339</v>
      </c>
    </row>
    <row r="52" spans="3:16">
      <c r="C52">
        <v>42</v>
      </c>
      <c r="D52" t="s">
        <v>39</v>
      </c>
      <c r="E52" t="s">
        <v>340</v>
      </c>
      <c r="O52">
        <v>42</v>
      </c>
      <c r="P52" t="s">
        <v>341</v>
      </c>
    </row>
    <row r="53" spans="3:16">
      <c r="C53">
        <v>43</v>
      </c>
      <c r="D53" t="s">
        <v>39</v>
      </c>
      <c r="E53" t="s">
        <v>342</v>
      </c>
      <c r="O53">
        <v>43</v>
      </c>
      <c r="P53" t="s">
        <v>343</v>
      </c>
    </row>
    <row r="54" spans="3:16">
      <c r="C54">
        <v>44</v>
      </c>
      <c r="D54" t="s">
        <v>39</v>
      </c>
      <c r="E54" t="s">
        <v>344</v>
      </c>
      <c r="O54">
        <v>44</v>
      </c>
      <c r="P54" t="s">
        <v>345</v>
      </c>
    </row>
    <row r="55" spans="3:16">
      <c r="C55">
        <v>45</v>
      </c>
      <c r="D55" t="s">
        <v>39</v>
      </c>
      <c r="E55" t="s">
        <v>346</v>
      </c>
      <c r="O55">
        <v>45</v>
      </c>
      <c r="P55" t="s">
        <v>347</v>
      </c>
    </row>
    <row r="56" spans="3:16">
      <c r="C56">
        <v>46</v>
      </c>
      <c r="D56" t="s">
        <v>39</v>
      </c>
      <c r="E56" t="s">
        <v>348</v>
      </c>
      <c r="O56">
        <v>46</v>
      </c>
      <c r="P56" t="s">
        <v>349</v>
      </c>
    </row>
    <row r="57" spans="3:16">
      <c r="C57">
        <v>47</v>
      </c>
      <c r="D57" t="s">
        <v>39</v>
      </c>
      <c r="E57" t="s">
        <v>350</v>
      </c>
      <c r="O57">
        <v>47</v>
      </c>
      <c r="P57" t="s">
        <v>351</v>
      </c>
    </row>
    <row r="58" spans="3:16">
      <c r="C58">
        <v>48</v>
      </c>
      <c r="D58" t="s">
        <v>39</v>
      </c>
      <c r="E58" t="s">
        <v>352</v>
      </c>
      <c r="O58">
        <v>48</v>
      </c>
      <c r="P58" t="s">
        <v>353</v>
      </c>
    </row>
    <row r="59" spans="3:16">
      <c r="C59">
        <v>49</v>
      </c>
      <c r="D59" t="s">
        <v>39</v>
      </c>
      <c r="E59" t="s">
        <v>354</v>
      </c>
      <c r="O59">
        <v>49</v>
      </c>
      <c r="P59" t="s">
        <v>257</v>
      </c>
    </row>
    <row r="60" spans="3:16">
      <c r="C60">
        <v>50</v>
      </c>
      <c r="D60" t="s">
        <v>39</v>
      </c>
      <c r="E60" t="s">
        <v>355</v>
      </c>
      <c r="O60">
        <v>50</v>
      </c>
      <c r="P60" t="s">
        <v>356</v>
      </c>
    </row>
    <row r="61" spans="3:16">
      <c r="C61">
        <v>51</v>
      </c>
      <c r="D61" t="s">
        <v>39</v>
      </c>
      <c r="E61" t="s">
        <v>357</v>
      </c>
      <c r="O61">
        <v>51</v>
      </c>
      <c r="P61" t="s">
        <v>358</v>
      </c>
    </row>
    <row r="62" spans="3:16">
      <c r="C62">
        <v>52</v>
      </c>
      <c r="D62" t="s">
        <v>39</v>
      </c>
      <c r="E62" t="s">
        <v>359</v>
      </c>
      <c r="O62">
        <v>52</v>
      </c>
      <c r="P62" t="s">
        <v>360</v>
      </c>
    </row>
    <row r="63" spans="3:16">
      <c r="C63">
        <v>53</v>
      </c>
      <c r="D63" t="s">
        <v>39</v>
      </c>
      <c r="E63" t="s">
        <v>361</v>
      </c>
      <c r="O63">
        <v>53</v>
      </c>
      <c r="P63" t="s">
        <v>362</v>
      </c>
    </row>
    <row r="64" spans="3:16">
      <c r="C64">
        <v>54</v>
      </c>
      <c r="D64" t="s">
        <v>39</v>
      </c>
      <c r="E64" t="s">
        <v>363</v>
      </c>
      <c r="O64">
        <v>54</v>
      </c>
      <c r="P64" t="s">
        <v>364</v>
      </c>
    </row>
    <row r="65" spans="3:16">
      <c r="C65">
        <v>55</v>
      </c>
      <c r="D65" t="s">
        <v>39</v>
      </c>
      <c r="E65" t="s">
        <v>365</v>
      </c>
      <c r="O65">
        <v>55</v>
      </c>
      <c r="P65" t="s">
        <v>366</v>
      </c>
    </row>
    <row r="66" spans="3:16">
      <c r="C66">
        <v>56</v>
      </c>
      <c r="D66" t="s">
        <v>39</v>
      </c>
      <c r="E66" t="s">
        <v>367</v>
      </c>
      <c r="O66">
        <v>56</v>
      </c>
      <c r="P66" t="s">
        <v>368</v>
      </c>
    </row>
    <row r="67" spans="3:16">
      <c r="C67">
        <v>57</v>
      </c>
      <c r="D67" t="s">
        <v>39</v>
      </c>
      <c r="E67" t="s">
        <v>369</v>
      </c>
      <c r="O67">
        <v>57</v>
      </c>
      <c r="P67" t="s">
        <v>370</v>
      </c>
    </row>
    <row r="68" spans="3:16">
      <c r="C68">
        <v>58</v>
      </c>
      <c r="D68" t="s">
        <v>39</v>
      </c>
      <c r="E68" t="s">
        <v>371</v>
      </c>
      <c r="O68">
        <v>58</v>
      </c>
      <c r="P68" t="s">
        <v>372</v>
      </c>
    </row>
    <row r="69" spans="3:16">
      <c r="C69">
        <v>59</v>
      </c>
      <c r="D69" t="s">
        <v>39</v>
      </c>
      <c r="E69" t="s">
        <v>373</v>
      </c>
      <c r="O69">
        <v>59</v>
      </c>
      <c r="P69" t="s">
        <v>206</v>
      </c>
    </row>
    <row r="70" spans="3:16">
      <c r="C70">
        <v>60</v>
      </c>
      <c r="D70" t="s">
        <v>39</v>
      </c>
      <c r="E70" t="s">
        <v>374</v>
      </c>
      <c r="O70">
        <v>60</v>
      </c>
      <c r="P70" t="s">
        <v>375</v>
      </c>
    </row>
  </sheetData>
  <dataValidations count="1">
    <dataValidation type="list" allowBlank="1" showInputMessage="1" showErrorMessage="1" sqref="E3 P3" xr:uid="{00000000-0002-0000-0200-000000000000}">
      <formula1>_kierunki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C2:E114"/>
  <sheetViews>
    <sheetView topLeftCell="B6" zoomScale="184" zoomScaleNormal="184" workbookViewId="0">
      <selection activeCell="C11" sqref="C11:E98"/>
    </sheetView>
  </sheetViews>
  <sheetFormatPr defaultRowHeight="15"/>
  <cols>
    <col min="3" max="3" width="16.28515625" customWidth="1"/>
    <col min="4" max="4" width="12.28515625" customWidth="1"/>
    <col min="5" max="5" width="163.28515625" customWidth="1"/>
  </cols>
  <sheetData>
    <row r="2" spans="3:5">
      <c r="E2" t="s">
        <v>134</v>
      </c>
    </row>
    <row r="3" spans="3:5" s="4" customFormat="1" ht="42" customHeight="1">
      <c r="E3" t="s">
        <v>14</v>
      </c>
    </row>
    <row r="4" spans="3:5" s="4" customFormat="1">
      <c r="C4" t="s">
        <v>26</v>
      </c>
      <c r="E4">
        <f ca="1">E5+E6</f>
        <v>60</v>
      </c>
    </row>
    <row r="5" spans="3:5" s="4" customFormat="1">
      <c r="C5" t="s">
        <v>28</v>
      </c>
      <c r="E5">
        <f ca="1">COUNTIF(INDIRECT(VLOOKUP(E3,_kierunki_nr,4,FALSE)),"O")</f>
        <v>60</v>
      </c>
    </row>
    <row r="6" spans="3:5" s="4" customFormat="1">
      <c r="C6" t="s">
        <v>30</v>
      </c>
      <c r="E6">
        <f ca="1">COUNTIF(INDIRECT(VLOOKUP(E3,_kierunki_nr,4,FALSE)),"S")</f>
        <v>0</v>
      </c>
    </row>
    <row r="7" spans="3:5" s="4" customFormat="1">
      <c r="C7" t="s">
        <v>32</v>
      </c>
      <c r="E7">
        <f ca="1">IF(E6=0,ROUNDUP(E4/2,0),E6)</f>
        <v>30</v>
      </c>
    </row>
    <row r="8" spans="3:5" s="4" customFormat="1"/>
    <row r="9" spans="3:5" s="4" customFormat="1"/>
    <row r="10" spans="3:5" s="4" customFormat="1" ht="30">
      <c r="C10" s="4" t="s">
        <v>35</v>
      </c>
      <c r="D10" s="4" t="s">
        <v>36</v>
      </c>
      <c r="E10" s="4" t="s">
        <v>37</v>
      </c>
    </row>
    <row r="11" spans="3:5" s="4" customFormat="1">
      <c r="C11" s="4">
        <v>0</v>
      </c>
      <c r="E11" s="4" t="s">
        <v>38</v>
      </c>
    </row>
    <row r="12" spans="3:5" s="4" customFormat="1">
      <c r="C12" s="4">
        <v>1</v>
      </c>
      <c r="D12" s="4" t="s">
        <v>39</v>
      </c>
      <c r="E12" s="4" t="s">
        <v>376</v>
      </c>
    </row>
    <row r="13" spans="3:5" s="4" customFormat="1">
      <c r="C13" s="4">
        <v>2</v>
      </c>
      <c r="D13" s="4" t="s">
        <v>39</v>
      </c>
      <c r="E13" s="4" t="s">
        <v>377</v>
      </c>
    </row>
    <row r="14" spans="3:5" s="4" customFormat="1">
      <c r="C14" s="4">
        <v>3</v>
      </c>
      <c r="D14" s="4" t="s">
        <v>39</v>
      </c>
      <c r="E14" s="4" t="s">
        <v>378</v>
      </c>
    </row>
    <row r="15" spans="3:5" s="4" customFormat="1">
      <c r="C15" s="4">
        <v>4</v>
      </c>
      <c r="D15" s="4" t="s">
        <v>39</v>
      </c>
      <c r="E15" s="4" t="s">
        <v>379</v>
      </c>
    </row>
    <row r="16" spans="3:5" s="4" customFormat="1">
      <c r="C16" s="4">
        <v>5</v>
      </c>
      <c r="D16" s="4" t="s">
        <v>39</v>
      </c>
      <c r="E16" s="4" t="s">
        <v>380</v>
      </c>
    </row>
    <row r="17" spans="3:5" s="4" customFormat="1">
      <c r="C17" s="4">
        <v>6</v>
      </c>
      <c r="D17" s="4" t="s">
        <v>39</v>
      </c>
      <c r="E17" s="4" t="s">
        <v>381</v>
      </c>
    </row>
    <row r="18" spans="3:5" s="4" customFormat="1">
      <c r="C18" s="4">
        <v>7</v>
      </c>
      <c r="D18" s="4" t="s">
        <v>39</v>
      </c>
      <c r="E18" s="4" t="s">
        <v>382</v>
      </c>
    </row>
    <row r="19" spans="3:5" s="4" customFormat="1">
      <c r="C19" s="4">
        <v>8</v>
      </c>
      <c r="D19" s="4" t="s">
        <v>39</v>
      </c>
      <c r="E19" s="4" t="s">
        <v>383</v>
      </c>
    </row>
    <row r="20" spans="3:5" s="4" customFormat="1">
      <c r="C20" s="4">
        <v>9</v>
      </c>
      <c r="D20" s="4" t="s">
        <v>39</v>
      </c>
      <c r="E20" s="4" t="s">
        <v>384</v>
      </c>
    </row>
    <row r="21" spans="3:5" s="4" customFormat="1">
      <c r="C21" s="4">
        <v>10</v>
      </c>
      <c r="D21" s="4" t="s">
        <v>39</v>
      </c>
      <c r="E21" s="4" t="s">
        <v>385</v>
      </c>
    </row>
    <row r="22" spans="3:5" s="4" customFormat="1">
      <c r="C22" s="4">
        <v>11</v>
      </c>
      <c r="D22" s="4" t="s">
        <v>39</v>
      </c>
      <c r="E22" s="4" t="s">
        <v>386</v>
      </c>
    </row>
    <row r="23" spans="3:5" s="4" customFormat="1">
      <c r="C23" s="4">
        <v>12</v>
      </c>
      <c r="D23" s="4" t="s">
        <v>39</v>
      </c>
      <c r="E23" s="4" t="s">
        <v>387</v>
      </c>
    </row>
    <row r="24" spans="3:5" s="4" customFormat="1">
      <c r="C24" s="4">
        <v>13</v>
      </c>
      <c r="D24" s="4" t="s">
        <v>39</v>
      </c>
      <c r="E24" s="4" t="s">
        <v>388</v>
      </c>
    </row>
    <row r="25" spans="3:5" s="4" customFormat="1">
      <c r="C25" s="4">
        <v>14</v>
      </c>
      <c r="D25" s="4" t="s">
        <v>39</v>
      </c>
      <c r="E25" s="4" t="s">
        <v>389</v>
      </c>
    </row>
    <row r="26" spans="3:5" s="4" customFormat="1">
      <c r="C26" s="4">
        <v>15</v>
      </c>
      <c r="D26" s="4" t="s">
        <v>39</v>
      </c>
      <c r="E26" s="4" t="s">
        <v>390</v>
      </c>
    </row>
    <row r="27" spans="3:5" s="4" customFormat="1">
      <c r="C27" s="4">
        <v>16</v>
      </c>
      <c r="D27" s="4" t="s">
        <v>39</v>
      </c>
      <c r="E27" s="4" t="s">
        <v>391</v>
      </c>
    </row>
    <row r="28" spans="3:5" s="4" customFormat="1">
      <c r="C28" s="4">
        <v>17</v>
      </c>
      <c r="D28" s="4" t="s">
        <v>39</v>
      </c>
      <c r="E28" s="4" t="s">
        <v>392</v>
      </c>
    </row>
    <row r="29" spans="3:5" s="4" customFormat="1">
      <c r="C29" s="4">
        <v>18</v>
      </c>
      <c r="D29" s="4" t="s">
        <v>39</v>
      </c>
      <c r="E29" s="4" t="s">
        <v>393</v>
      </c>
    </row>
    <row r="30" spans="3:5" s="4" customFormat="1">
      <c r="C30" s="4">
        <v>19</v>
      </c>
      <c r="D30" s="4" t="s">
        <v>39</v>
      </c>
      <c r="E30" s="4" t="s">
        <v>394</v>
      </c>
    </row>
    <row r="31" spans="3:5" s="4" customFormat="1">
      <c r="C31" s="4">
        <v>20</v>
      </c>
      <c r="D31" s="4" t="s">
        <v>39</v>
      </c>
      <c r="E31" s="4" t="s">
        <v>395</v>
      </c>
    </row>
    <row r="32" spans="3:5" s="4" customFormat="1">
      <c r="C32" s="4">
        <v>21</v>
      </c>
      <c r="D32" s="4" t="s">
        <v>39</v>
      </c>
      <c r="E32" s="4" t="s">
        <v>396</v>
      </c>
    </row>
    <row r="33" spans="3:5" s="4" customFormat="1">
      <c r="C33" s="4">
        <v>22</v>
      </c>
      <c r="D33" s="4" t="s">
        <v>39</v>
      </c>
      <c r="E33" s="4" t="s">
        <v>397</v>
      </c>
    </row>
    <row r="34" spans="3:5" s="4" customFormat="1">
      <c r="C34" s="4">
        <v>23</v>
      </c>
      <c r="D34" s="4" t="s">
        <v>39</v>
      </c>
      <c r="E34" s="4" t="s">
        <v>398</v>
      </c>
    </row>
    <row r="35" spans="3:5" s="4" customFormat="1">
      <c r="C35" s="4">
        <v>24</v>
      </c>
      <c r="D35" s="4" t="s">
        <v>39</v>
      </c>
      <c r="E35" s="4" t="s">
        <v>399</v>
      </c>
    </row>
    <row r="36" spans="3:5" s="4" customFormat="1">
      <c r="C36" s="4">
        <v>25</v>
      </c>
      <c r="D36" s="4" t="s">
        <v>39</v>
      </c>
      <c r="E36" s="4" t="s">
        <v>400</v>
      </c>
    </row>
    <row r="37" spans="3:5" s="4" customFormat="1">
      <c r="C37" s="4">
        <v>26</v>
      </c>
      <c r="D37" s="4" t="s">
        <v>39</v>
      </c>
      <c r="E37" s="4" t="s">
        <v>401</v>
      </c>
    </row>
    <row r="38" spans="3:5" s="4" customFormat="1">
      <c r="C38" s="4">
        <v>27</v>
      </c>
      <c r="D38" s="4" t="s">
        <v>39</v>
      </c>
      <c r="E38" s="4" t="s">
        <v>402</v>
      </c>
    </row>
    <row r="39" spans="3:5" s="4" customFormat="1">
      <c r="C39" s="4">
        <v>28</v>
      </c>
      <c r="D39" s="4" t="s">
        <v>39</v>
      </c>
      <c r="E39" s="4" t="s">
        <v>403</v>
      </c>
    </row>
    <row r="40" spans="3:5" s="4" customFormat="1">
      <c r="C40" s="4">
        <v>29</v>
      </c>
      <c r="D40" s="4" t="s">
        <v>39</v>
      </c>
      <c r="E40" s="4" t="s">
        <v>404</v>
      </c>
    </row>
    <row r="41" spans="3:5" s="4" customFormat="1">
      <c r="C41" s="4">
        <v>30</v>
      </c>
      <c r="D41" s="4" t="s">
        <v>39</v>
      </c>
      <c r="E41" s="4" t="s">
        <v>405</v>
      </c>
    </row>
    <row r="42" spans="3:5" s="4" customFormat="1" ht="30">
      <c r="C42" s="4">
        <v>31</v>
      </c>
      <c r="D42" s="4" t="s">
        <v>39</v>
      </c>
      <c r="E42" s="4" t="s">
        <v>406</v>
      </c>
    </row>
    <row r="43" spans="3:5" s="4" customFormat="1" ht="30">
      <c r="C43" s="4">
        <v>32</v>
      </c>
      <c r="D43" s="4" t="s">
        <v>39</v>
      </c>
      <c r="E43" s="4" t="s">
        <v>407</v>
      </c>
    </row>
    <row r="44" spans="3:5" s="4" customFormat="1" ht="30">
      <c r="C44" s="4">
        <v>33</v>
      </c>
      <c r="D44" s="4" t="s">
        <v>39</v>
      </c>
      <c r="E44" s="4" t="s">
        <v>408</v>
      </c>
    </row>
    <row r="45" spans="3:5" s="4" customFormat="1">
      <c r="C45" s="4">
        <v>34</v>
      </c>
      <c r="D45" s="4" t="s">
        <v>39</v>
      </c>
      <c r="E45" s="4" t="s">
        <v>409</v>
      </c>
    </row>
    <row r="46" spans="3:5" s="4" customFormat="1">
      <c r="C46" s="4">
        <v>35</v>
      </c>
      <c r="D46" s="4" t="s">
        <v>39</v>
      </c>
      <c r="E46" s="4" t="s">
        <v>410</v>
      </c>
    </row>
    <row r="47" spans="3:5" s="4" customFormat="1">
      <c r="C47" s="4">
        <v>36</v>
      </c>
      <c r="D47" s="4" t="s">
        <v>39</v>
      </c>
      <c r="E47" s="4" t="s">
        <v>411</v>
      </c>
    </row>
    <row r="48" spans="3:5" s="4" customFormat="1">
      <c r="C48" s="4">
        <v>37</v>
      </c>
      <c r="D48" s="4" t="s">
        <v>39</v>
      </c>
      <c r="E48" s="4" t="s">
        <v>412</v>
      </c>
    </row>
    <row r="49" spans="3:5" s="4" customFormat="1" ht="30">
      <c r="C49" s="4">
        <v>38</v>
      </c>
      <c r="D49" s="4" t="s">
        <v>39</v>
      </c>
      <c r="E49" s="4" t="s">
        <v>413</v>
      </c>
    </row>
    <row r="50" spans="3:5" s="4" customFormat="1">
      <c r="C50" s="4">
        <v>39</v>
      </c>
      <c r="D50" s="4" t="s">
        <v>39</v>
      </c>
      <c r="E50" s="4" t="s">
        <v>414</v>
      </c>
    </row>
    <row r="51" spans="3:5" s="4" customFormat="1">
      <c r="C51" s="4">
        <v>40</v>
      </c>
      <c r="D51" s="4" t="s">
        <v>39</v>
      </c>
      <c r="E51" s="4" t="s">
        <v>415</v>
      </c>
    </row>
    <row r="52" spans="3:5" s="4" customFormat="1">
      <c r="C52" s="4">
        <v>41</v>
      </c>
      <c r="D52" s="4" t="s">
        <v>39</v>
      </c>
      <c r="E52" s="4" t="s">
        <v>416</v>
      </c>
    </row>
    <row r="53" spans="3:5" s="4" customFormat="1">
      <c r="C53" s="4">
        <v>42</v>
      </c>
      <c r="D53" s="4" t="s">
        <v>39</v>
      </c>
      <c r="E53" s="4" t="s">
        <v>417</v>
      </c>
    </row>
    <row r="54" spans="3:5" s="4" customFormat="1">
      <c r="C54" s="4">
        <v>43</v>
      </c>
      <c r="D54" s="4" t="s">
        <v>39</v>
      </c>
      <c r="E54" s="4" t="s">
        <v>418</v>
      </c>
    </row>
    <row r="55" spans="3:5" s="4" customFormat="1">
      <c r="C55" s="4">
        <v>44</v>
      </c>
      <c r="D55" s="4" t="s">
        <v>39</v>
      </c>
      <c r="E55" s="4" t="s">
        <v>419</v>
      </c>
    </row>
    <row r="56" spans="3:5" s="4" customFormat="1">
      <c r="C56" s="4">
        <v>45</v>
      </c>
      <c r="D56" s="4" t="s">
        <v>39</v>
      </c>
      <c r="E56" s="4" t="s">
        <v>420</v>
      </c>
    </row>
    <row r="57" spans="3:5" s="4" customFormat="1">
      <c r="C57" s="4">
        <v>46</v>
      </c>
      <c r="D57" s="4" t="s">
        <v>39</v>
      </c>
      <c r="E57" s="4" t="s">
        <v>421</v>
      </c>
    </row>
    <row r="58" spans="3:5" s="4" customFormat="1">
      <c r="C58" s="4">
        <v>47</v>
      </c>
      <c r="D58" s="4" t="s">
        <v>39</v>
      </c>
      <c r="E58" s="4" t="s">
        <v>422</v>
      </c>
    </row>
    <row r="59" spans="3:5" s="4" customFormat="1">
      <c r="C59" s="4">
        <v>48</v>
      </c>
      <c r="D59" s="4" t="s">
        <v>39</v>
      </c>
      <c r="E59" s="4" t="s">
        <v>423</v>
      </c>
    </row>
    <row r="60" spans="3:5" s="4" customFormat="1">
      <c r="C60" s="4">
        <v>49</v>
      </c>
      <c r="D60" s="4" t="s">
        <v>39</v>
      </c>
      <c r="E60" s="4" t="s">
        <v>424</v>
      </c>
    </row>
    <row r="61" spans="3:5" s="4" customFormat="1">
      <c r="C61" s="4">
        <v>50</v>
      </c>
      <c r="D61" s="4" t="s">
        <v>39</v>
      </c>
      <c r="E61" s="4" t="s">
        <v>425</v>
      </c>
    </row>
    <row r="62" spans="3:5" s="4" customFormat="1">
      <c r="C62" s="4">
        <v>51</v>
      </c>
      <c r="D62" s="4" t="s">
        <v>39</v>
      </c>
      <c r="E62" s="4" t="s">
        <v>426</v>
      </c>
    </row>
    <row r="63" spans="3:5" s="4" customFormat="1">
      <c r="C63" s="4">
        <v>52</v>
      </c>
      <c r="D63" s="4" t="s">
        <v>39</v>
      </c>
      <c r="E63" s="4" t="s">
        <v>201</v>
      </c>
    </row>
    <row r="64" spans="3:5" s="4" customFormat="1">
      <c r="C64" s="4">
        <v>53</v>
      </c>
      <c r="D64" s="4" t="s">
        <v>39</v>
      </c>
      <c r="E64" s="4" t="s">
        <v>427</v>
      </c>
    </row>
    <row r="65" spans="3:5" s="4" customFormat="1">
      <c r="C65" s="4">
        <v>54</v>
      </c>
      <c r="D65" s="4" t="s">
        <v>39</v>
      </c>
      <c r="E65" s="4" t="s">
        <v>428</v>
      </c>
    </row>
    <row r="66" spans="3:5" s="4" customFormat="1">
      <c r="C66" s="4">
        <v>55</v>
      </c>
      <c r="D66" s="4" t="s">
        <v>39</v>
      </c>
      <c r="E66" s="4" t="s">
        <v>429</v>
      </c>
    </row>
    <row r="67" spans="3:5" s="4" customFormat="1">
      <c r="C67" s="4">
        <v>56</v>
      </c>
      <c r="D67" s="4" t="s">
        <v>39</v>
      </c>
      <c r="E67" s="4" t="s">
        <v>430</v>
      </c>
    </row>
    <row r="68" spans="3:5" s="4" customFormat="1">
      <c r="C68" s="4">
        <v>57</v>
      </c>
      <c r="D68" s="4" t="s">
        <v>39</v>
      </c>
      <c r="E68" s="4" t="s">
        <v>431</v>
      </c>
    </row>
    <row r="69" spans="3:5" s="4" customFormat="1">
      <c r="C69" s="4">
        <v>58</v>
      </c>
      <c r="D69" s="4" t="s">
        <v>39</v>
      </c>
      <c r="E69" s="4" t="s">
        <v>432</v>
      </c>
    </row>
    <row r="70" spans="3:5" s="4" customFormat="1">
      <c r="C70" s="4">
        <v>59</v>
      </c>
      <c r="D70" s="4" t="s">
        <v>39</v>
      </c>
      <c r="E70" s="4" t="s">
        <v>433</v>
      </c>
    </row>
    <row r="71" spans="3:5" s="4" customFormat="1">
      <c r="C71" s="4">
        <v>60</v>
      </c>
      <c r="D71" s="4" t="s">
        <v>39</v>
      </c>
      <c r="E71" s="4" t="s">
        <v>434</v>
      </c>
    </row>
    <row r="72" spans="3:5" s="4" customFormat="1"/>
    <row r="73" spans="3:5" s="4" customFormat="1"/>
    <row r="74" spans="3:5" s="4" customFormat="1"/>
    <row r="75" spans="3:5" s="4" customFormat="1"/>
    <row r="76" spans="3:5" s="4" customFormat="1"/>
    <row r="77" spans="3:5" s="4" customFormat="1"/>
    <row r="78" spans="3:5" s="4" customFormat="1"/>
    <row r="79" spans="3:5" s="4" customFormat="1"/>
    <row r="80" spans="3:5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</sheetData>
  <sortState xmlns:xlrd2="http://schemas.microsoft.com/office/spreadsheetml/2017/richdata2" ref="C8:D94">
    <sortCondition ref="C8:C94"/>
  </sortState>
  <dataValidations count="1">
    <dataValidation type="list" allowBlank="1" showInputMessage="1" showErrorMessage="1" sqref="D3:E3" xr:uid="{00000000-0002-0000-0300-000000000000}">
      <formula1>_kierunki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C2:E114"/>
  <sheetViews>
    <sheetView zoomScale="142" zoomScaleNormal="142" workbookViewId="0">
      <selection activeCell="D4" sqref="D4"/>
    </sheetView>
  </sheetViews>
  <sheetFormatPr defaultRowHeight="15"/>
  <cols>
    <col min="3" max="3" width="16.28515625" customWidth="1"/>
    <col min="4" max="4" width="12.28515625" customWidth="1"/>
    <col min="5" max="5" width="164.140625" customWidth="1"/>
  </cols>
  <sheetData>
    <row r="2" spans="3:5">
      <c r="E2" t="s">
        <v>146</v>
      </c>
    </row>
    <row r="3" spans="3:5" s="4" customFormat="1" ht="42" customHeight="1">
      <c r="E3" t="s">
        <v>6</v>
      </c>
    </row>
    <row r="4" spans="3:5" s="4" customFormat="1">
      <c r="C4" t="s">
        <v>26</v>
      </c>
      <c r="E4">
        <f ca="1">E5+E6</f>
        <v>60</v>
      </c>
    </row>
    <row r="5" spans="3:5" s="4" customFormat="1">
      <c r="C5" t="s">
        <v>28</v>
      </c>
      <c r="E5">
        <f ca="1">COUNTIF(INDIRECT(VLOOKUP(E3,_kierunki_nr,4,FALSE)),"O")</f>
        <v>60</v>
      </c>
    </row>
    <row r="6" spans="3:5" s="4" customFormat="1">
      <c r="C6" t="s">
        <v>30</v>
      </c>
      <c r="E6">
        <f ca="1">COUNTIF(INDIRECT(VLOOKUP(E3,_kierunki_nr,4,FALSE)),"S")</f>
        <v>0</v>
      </c>
    </row>
    <row r="7" spans="3:5" s="4" customFormat="1">
      <c r="C7" t="s">
        <v>32</v>
      </c>
      <c r="E7">
        <f ca="1">IF(E6=0,ROUNDUP(E4/2,0),E6)</f>
        <v>30</v>
      </c>
    </row>
    <row r="8" spans="3:5" s="4" customFormat="1"/>
    <row r="9" spans="3:5" s="4" customFormat="1"/>
    <row r="10" spans="3:5" s="4" customFormat="1" ht="30">
      <c r="C10" s="4" t="s">
        <v>35</v>
      </c>
      <c r="D10" s="4" t="s">
        <v>36</v>
      </c>
      <c r="E10" s="4" t="s">
        <v>37</v>
      </c>
    </row>
    <row r="11" spans="3:5" s="4" customFormat="1">
      <c r="C11" s="4">
        <v>0</v>
      </c>
      <c r="E11" s="4" t="s">
        <v>38</v>
      </c>
    </row>
    <row r="12" spans="3:5" s="4" customFormat="1">
      <c r="C12" s="4">
        <v>1</v>
      </c>
      <c r="D12" s="4" t="s">
        <v>39</v>
      </c>
      <c r="E12" s="4" t="s">
        <v>435</v>
      </c>
    </row>
    <row r="13" spans="3:5" s="4" customFormat="1">
      <c r="C13" s="4">
        <v>2</v>
      </c>
      <c r="D13" s="4" t="s">
        <v>39</v>
      </c>
      <c r="E13" s="4" t="s">
        <v>436</v>
      </c>
    </row>
    <row r="14" spans="3:5" s="4" customFormat="1">
      <c r="C14" s="4">
        <v>3</v>
      </c>
      <c r="D14" s="4" t="s">
        <v>39</v>
      </c>
      <c r="E14" s="4" t="s">
        <v>437</v>
      </c>
    </row>
    <row r="15" spans="3:5" s="4" customFormat="1">
      <c r="C15" s="4">
        <v>4</v>
      </c>
      <c r="D15" s="4" t="s">
        <v>39</v>
      </c>
      <c r="E15" s="4" t="s">
        <v>438</v>
      </c>
    </row>
    <row r="16" spans="3:5" s="4" customFormat="1">
      <c r="C16" s="4">
        <v>5</v>
      </c>
      <c r="D16" s="4" t="s">
        <v>39</v>
      </c>
      <c r="E16" s="4" t="s">
        <v>439</v>
      </c>
    </row>
    <row r="17" spans="3:5" s="4" customFormat="1">
      <c r="C17" s="4">
        <v>6</v>
      </c>
      <c r="D17" s="4" t="s">
        <v>39</v>
      </c>
      <c r="E17" s="4" t="s">
        <v>440</v>
      </c>
    </row>
    <row r="18" spans="3:5" s="4" customFormat="1">
      <c r="C18" s="4">
        <v>7</v>
      </c>
      <c r="D18" s="4" t="s">
        <v>39</v>
      </c>
      <c r="E18" s="4" t="s">
        <v>441</v>
      </c>
    </row>
    <row r="19" spans="3:5" s="4" customFormat="1">
      <c r="C19" s="4">
        <v>8</v>
      </c>
      <c r="D19" s="4" t="s">
        <v>39</v>
      </c>
      <c r="E19" s="4" t="s">
        <v>442</v>
      </c>
    </row>
    <row r="20" spans="3:5" s="4" customFormat="1">
      <c r="C20" s="4">
        <v>9</v>
      </c>
      <c r="D20" s="4" t="s">
        <v>39</v>
      </c>
      <c r="E20" s="4" t="s">
        <v>443</v>
      </c>
    </row>
    <row r="21" spans="3:5" s="4" customFormat="1">
      <c r="C21" s="4">
        <v>10</v>
      </c>
      <c r="D21" s="4" t="s">
        <v>39</v>
      </c>
      <c r="E21" s="4" t="s">
        <v>444</v>
      </c>
    </row>
    <row r="22" spans="3:5" s="4" customFormat="1">
      <c r="C22" s="4">
        <v>11</v>
      </c>
      <c r="D22" s="4" t="s">
        <v>39</v>
      </c>
      <c r="E22" s="4" t="s">
        <v>445</v>
      </c>
    </row>
    <row r="23" spans="3:5" s="4" customFormat="1">
      <c r="C23" s="4">
        <v>12</v>
      </c>
      <c r="D23" s="4" t="s">
        <v>39</v>
      </c>
      <c r="E23" s="4" t="s">
        <v>446</v>
      </c>
    </row>
    <row r="24" spans="3:5" s="4" customFormat="1">
      <c r="C24" s="4">
        <v>13</v>
      </c>
      <c r="D24" s="4" t="s">
        <v>39</v>
      </c>
      <c r="E24" s="4" t="s">
        <v>447</v>
      </c>
    </row>
    <row r="25" spans="3:5" s="4" customFormat="1">
      <c r="C25" s="4">
        <v>14</v>
      </c>
      <c r="D25" s="4" t="s">
        <v>39</v>
      </c>
      <c r="E25" s="4" t="s">
        <v>448</v>
      </c>
    </row>
    <row r="26" spans="3:5" s="4" customFormat="1">
      <c r="C26" s="4">
        <v>15</v>
      </c>
      <c r="D26" s="4" t="s">
        <v>39</v>
      </c>
      <c r="E26" s="4" t="s">
        <v>449</v>
      </c>
    </row>
    <row r="27" spans="3:5" s="4" customFormat="1">
      <c r="C27" s="4">
        <v>16</v>
      </c>
      <c r="D27" s="4" t="s">
        <v>39</v>
      </c>
      <c r="E27" s="4" t="s">
        <v>450</v>
      </c>
    </row>
    <row r="28" spans="3:5" s="4" customFormat="1">
      <c r="C28" s="4">
        <v>17</v>
      </c>
      <c r="D28" s="4" t="s">
        <v>39</v>
      </c>
      <c r="E28" s="4" t="s">
        <v>451</v>
      </c>
    </row>
    <row r="29" spans="3:5" s="4" customFormat="1">
      <c r="C29" s="4">
        <v>18</v>
      </c>
      <c r="D29" s="4" t="s">
        <v>39</v>
      </c>
      <c r="E29" s="4" t="s">
        <v>452</v>
      </c>
    </row>
    <row r="30" spans="3:5" s="4" customFormat="1">
      <c r="C30" s="4">
        <v>19</v>
      </c>
      <c r="D30" s="4" t="s">
        <v>39</v>
      </c>
      <c r="E30" s="4" t="s">
        <v>453</v>
      </c>
    </row>
    <row r="31" spans="3:5" s="4" customFormat="1">
      <c r="C31" s="4">
        <v>20</v>
      </c>
      <c r="D31" s="4" t="s">
        <v>39</v>
      </c>
      <c r="E31" s="4" t="s">
        <v>454</v>
      </c>
    </row>
    <row r="32" spans="3:5" s="4" customFormat="1">
      <c r="C32" s="4">
        <v>21</v>
      </c>
      <c r="D32" s="4" t="s">
        <v>39</v>
      </c>
      <c r="E32" s="4" t="s">
        <v>455</v>
      </c>
    </row>
    <row r="33" spans="3:5" s="4" customFormat="1">
      <c r="C33" s="4">
        <v>22</v>
      </c>
      <c r="D33" s="4" t="s">
        <v>39</v>
      </c>
      <c r="E33" s="4" t="s">
        <v>456</v>
      </c>
    </row>
    <row r="34" spans="3:5" s="4" customFormat="1">
      <c r="C34" s="4">
        <v>23</v>
      </c>
      <c r="D34" s="4" t="s">
        <v>39</v>
      </c>
      <c r="E34" s="4" t="s">
        <v>457</v>
      </c>
    </row>
    <row r="35" spans="3:5" s="4" customFormat="1">
      <c r="C35" s="4">
        <v>24</v>
      </c>
      <c r="D35" s="4" t="s">
        <v>39</v>
      </c>
      <c r="E35" s="4" t="s">
        <v>458</v>
      </c>
    </row>
    <row r="36" spans="3:5" s="4" customFormat="1">
      <c r="C36" s="4">
        <v>25</v>
      </c>
      <c r="D36" s="4" t="s">
        <v>39</v>
      </c>
      <c r="E36" s="4" t="s">
        <v>459</v>
      </c>
    </row>
    <row r="37" spans="3:5" s="4" customFormat="1">
      <c r="C37" s="4">
        <v>26</v>
      </c>
      <c r="D37" s="4" t="s">
        <v>39</v>
      </c>
      <c r="E37" s="4" t="s">
        <v>460</v>
      </c>
    </row>
    <row r="38" spans="3:5" s="4" customFormat="1">
      <c r="C38" s="4">
        <v>27</v>
      </c>
      <c r="D38" s="4" t="s">
        <v>39</v>
      </c>
      <c r="E38" s="4" t="s">
        <v>461</v>
      </c>
    </row>
    <row r="39" spans="3:5" s="4" customFormat="1">
      <c r="C39" s="4">
        <v>28</v>
      </c>
      <c r="D39" s="4" t="s">
        <v>39</v>
      </c>
      <c r="E39" s="4" t="s">
        <v>462</v>
      </c>
    </row>
    <row r="40" spans="3:5" s="4" customFormat="1">
      <c r="C40" s="4">
        <v>29</v>
      </c>
      <c r="D40" s="4" t="s">
        <v>39</v>
      </c>
      <c r="E40" s="4" t="s">
        <v>463</v>
      </c>
    </row>
    <row r="41" spans="3:5" s="4" customFormat="1">
      <c r="C41" s="4">
        <v>30</v>
      </c>
      <c r="D41" s="4" t="s">
        <v>39</v>
      </c>
      <c r="E41" s="4" t="s">
        <v>464</v>
      </c>
    </row>
    <row r="42" spans="3:5" s="4" customFormat="1">
      <c r="C42" s="4">
        <v>31</v>
      </c>
      <c r="D42" s="4" t="s">
        <v>39</v>
      </c>
      <c r="E42" s="4" t="s">
        <v>465</v>
      </c>
    </row>
    <row r="43" spans="3:5" s="4" customFormat="1">
      <c r="C43" s="4">
        <v>32</v>
      </c>
      <c r="D43" s="4" t="s">
        <v>39</v>
      </c>
      <c r="E43" s="4" t="s">
        <v>466</v>
      </c>
    </row>
    <row r="44" spans="3:5" s="4" customFormat="1">
      <c r="C44" s="4">
        <v>33</v>
      </c>
      <c r="D44" s="4" t="s">
        <v>39</v>
      </c>
      <c r="E44" s="4" t="s">
        <v>467</v>
      </c>
    </row>
    <row r="45" spans="3:5" s="4" customFormat="1">
      <c r="C45" s="4">
        <v>34</v>
      </c>
      <c r="D45" s="4" t="s">
        <v>39</v>
      </c>
      <c r="E45" s="4" t="s">
        <v>468</v>
      </c>
    </row>
    <row r="46" spans="3:5" s="4" customFormat="1">
      <c r="C46" s="4">
        <v>35</v>
      </c>
      <c r="D46" s="4" t="s">
        <v>39</v>
      </c>
      <c r="E46" s="4" t="s">
        <v>469</v>
      </c>
    </row>
    <row r="47" spans="3:5" s="4" customFormat="1">
      <c r="C47" s="4">
        <v>36</v>
      </c>
      <c r="D47" s="4" t="s">
        <v>39</v>
      </c>
      <c r="E47" s="4" t="s">
        <v>470</v>
      </c>
    </row>
    <row r="48" spans="3:5" s="4" customFormat="1">
      <c r="C48" s="4">
        <v>37</v>
      </c>
      <c r="D48" s="4" t="s">
        <v>39</v>
      </c>
      <c r="E48" s="4" t="s">
        <v>471</v>
      </c>
    </row>
    <row r="49" spans="3:5" s="4" customFormat="1">
      <c r="C49" s="4">
        <v>38</v>
      </c>
      <c r="D49" s="4" t="s">
        <v>39</v>
      </c>
      <c r="E49" s="4" t="s">
        <v>472</v>
      </c>
    </row>
    <row r="50" spans="3:5" s="4" customFormat="1">
      <c r="C50" s="4">
        <v>39</v>
      </c>
      <c r="D50" s="4" t="s">
        <v>39</v>
      </c>
      <c r="E50" s="4" t="s">
        <v>473</v>
      </c>
    </row>
    <row r="51" spans="3:5" s="4" customFormat="1">
      <c r="C51" s="4">
        <v>40</v>
      </c>
      <c r="D51" s="4" t="s">
        <v>39</v>
      </c>
      <c r="E51" s="4" t="s">
        <v>474</v>
      </c>
    </row>
    <row r="52" spans="3:5" s="4" customFormat="1">
      <c r="C52" s="4">
        <v>41</v>
      </c>
      <c r="D52" s="4" t="s">
        <v>39</v>
      </c>
      <c r="E52" s="4" t="s">
        <v>475</v>
      </c>
    </row>
    <row r="53" spans="3:5" s="4" customFormat="1">
      <c r="C53" s="4">
        <v>42</v>
      </c>
      <c r="D53" s="4" t="s">
        <v>39</v>
      </c>
      <c r="E53" s="4" t="s">
        <v>476</v>
      </c>
    </row>
    <row r="54" spans="3:5" s="4" customFormat="1">
      <c r="C54" s="4">
        <v>43</v>
      </c>
      <c r="D54" s="4" t="s">
        <v>39</v>
      </c>
      <c r="E54" s="4" t="s">
        <v>477</v>
      </c>
    </row>
    <row r="55" spans="3:5" s="4" customFormat="1">
      <c r="C55" s="4">
        <v>44</v>
      </c>
      <c r="D55" s="4" t="s">
        <v>39</v>
      </c>
      <c r="E55" s="4" t="s">
        <v>478</v>
      </c>
    </row>
    <row r="56" spans="3:5" s="4" customFormat="1">
      <c r="C56" s="4">
        <v>45</v>
      </c>
      <c r="D56" s="4" t="s">
        <v>39</v>
      </c>
      <c r="E56" s="4" t="s">
        <v>479</v>
      </c>
    </row>
    <row r="57" spans="3:5" s="4" customFormat="1">
      <c r="C57" s="4">
        <v>46</v>
      </c>
      <c r="D57" s="4" t="s">
        <v>39</v>
      </c>
      <c r="E57" s="4" t="s">
        <v>480</v>
      </c>
    </row>
    <row r="58" spans="3:5" s="4" customFormat="1">
      <c r="C58" s="4">
        <v>47</v>
      </c>
      <c r="D58" s="4" t="s">
        <v>39</v>
      </c>
      <c r="E58" s="4" t="s">
        <v>481</v>
      </c>
    </row>
    <row r="59" spans="3:5" s="4" customFormat="1">
      <c r="C59" s="4">
        <v>48</v>
      </c>
      <c r="D59" s="4" t="s">
        <v>39</v>
      </c>
      <c r="E59" s="4" t="s">
        <v>482</v>
      </c>
    </row>
    <row r="60" spans="3:5" s="4" customFormat="1">
      <c r="C60" s="4">
        <v>49</v>
      </c>
      <c r="D60" s="4" t="s">
        <v>39</v>
      </c>
      <c r="E60" s="4" t="s">
        <v>483</v>
      </c>
    </row>
    <row r="61" spans="3:5" s="4" customFormat="1">
      <c r="C61" s="4">
        <v>50</v>
      </c>
      <c r="D61" s="4" t="s">
        <v>39</v>
      </c>
      <c r="E61" s="4" t="s">
        <v>484</v>
      </c>
    </row>
    <row r="62" spans="3:5" s="4" customFormat="1">
      <c r="C62" s="4">
        <v>51</v>
      </c>
      <c r="D62" s="4" t="s">
        <v>39</v>
      </c>
      <c r="E62" s="4" t="s">
        <v>485</v>
      </c>
    </row>
    <row r="63" spans="3:5" s="4" customFormat="1">
      <c r="C63" s="4">
        <v>52</v>
      </c>
      <c r="D63" s="4" t="s">
        <v>39</v>
      </c>
      <c r="E63" s="4" t="s">
        <v>486</v>
      </c>
    </row>
    <row r="64" spans="3:5" s="4" customFormat="1">
      <c r="C64" s="4">
        <v>53</v>
      </c>
      <c r="D64" s="4" t="s">
        <v>39</v>
      </c>
      <c r="E64" s="4" t="s">
        <v>487</v>
      </c>
    </row>
    <row r="65" spans="3:5" s="4" customFormat="1">
      <c r="C65" s="4">
        <v>54</v>
      </c>
      <c r="D65" s="4" t="s">
        <v>39</v>
      </c>
      <c r="E65" s="4" t="s">
        <v>488</v>
      </c>
    </row>
    <row r="66" spans="3:5" s="4" customFormat="1">
      <c r="C66" s="4">
        <v>55</v>
      </c>
      <c r="D66" s="4" t="s">
        <v>39</v>
      </c>
      <c r="E66" s="4" t="s">
        <v>489</v>
      </c>
    </row>
    <row r="67" spans="3:5" s="4" customFormat="1">
      <c r="C67" s="4">
        <v>56</v>
      </c>
      <c r="D67" s="4" t="s">
        <v>39</v>
      </c>
      <c r="E67" s="4" t="s">
        <v>490</v>
      </c>
    </row>
    <row r="68" spans="3:5" s="4" customFormat="1">
      <c r="C68" s="4">
        <v>57</v>
      </c>
      <c r="D68" s="4" t="s">
        <v>39</v>
      </c>
      <c r="E68" s="4" t="s">
        <v>491</v>
      </c>
    </row>
    <row r="69" spans="3:5" s="4" customFormat="1">
      <c r="C69" s="4">
        <v>58</v>
      </c>
      <c r="D69" s="4" t="s">
        <v>39</v>
      </c>
      <c r="E69" s="4" t="s">
        <v>492</v>
      </c>
    </row>
    <row r="70" spans="3:5" s="4" customFormat="1">
      <c r="C70" s="4">
        <v>59</v>
      </c>
      <c r="D70" s="4" t="s">
        <v>39</v>
      </c>
      <c r="E70" s="4" t="s">
        <v>493</v>
      </c>
    </row>
    <row r="71" spans="3:5" s="4" customFormat="1">
      <c r="C71" s="4">
        <v>60</v>
      </c>
      <c r="D71" s="4" t="s">
        <v>39</v>
      </c>
      <c r="E71" s="4" t="s">
        <v>494</v>
      </c>
    </row>
    <row r="72" spans="3:5" s="4" customFormat="1"/>
    <row r="73" spans="3:5" s="4" customFormat="1"/>
    <row r="74" spans="3:5" s="4" customFormat="1"/>
    <row r="75" spans="3:5" s="4" customFormat="1"/>
    <row r="76" spans="3:5" s="4" customFormat="1"/>
    <row r="77" spans="3:5" s="4" customFormat="1"/>
    <row r="78" spans="3:5" s="4" customFormat="1"/>
    <row r="79" spans="3:5" s="4" customFormat="1"/>
    <row r="80" spans="3:5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</sheetData>
  <dataValidations count="1">
    <dataValidation type="list" allowBlank="1" showInputMessage="1" showErrorMessage="1" sqref="D3:E3" xr:uid="{00000000-0002-0000-0400-000000000000}">
      <formula1>_kierunki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2:E114"/>
  <sheetViews>
    <sheetView zoomScale="142" zoomScaleNormal="142" workbookViewId="0">
      <selection activeCell="E7" sqref="E7"/>
    </sheetView>
  </sheetViews>
  <sheetFormatPr defaultRowHeight="15"/>
  <cols>
    <col min="3" max="3" width="16.28515625" customWidth="1"/>
    <col min="4" max="4" width="12.28515625" customWidth="1"/>
    <col min="5" max="5" width="164.140625" customWidth="1"/>
  </cols>
  <sheetData>
    <row r="2" spans="1:5">
      <c r="E2" t="s">
        <v>495</v>
      </c>
    </row>
    <row r="3" spans="1:5" s="4" customFormat="1" ht="42" customHeight="1">
      <c r="E3" t="s">
        <v>496</v>
      </c>
    </row>
    <row r="4" spans="1:5" s="4" customFormat="1">
      <c r="C4" t="s">
        <v>26</v>
      </c>
      <c r="E4">
        <f ca="1">E5+E6</f>
        <v>60</v>
      </c>
    </row>
    <row r="5" spans="1:5" s="4" customFormat="1">
      <c r="C5" t="s">
        <v>28</v>
      </c>
      <c r="E5">
        <f ca="1">COUNTIF(INDIRECT(VLOOKUP(E3,_kierunki_nr,4,FALSE)),"O")</f>
        <v>60</v>
      </c>
    </row>
    <row r="6" spans="1:5" s="4" customFormat="1">
      <c r="C6" t="s">
        <v>30</v>
      </c>
      <c r="E6">
        <f ca="1">COUNTIF(INDIRECT(VLOOKUP(E3,_kierunki_nr,4,FALSE)),"S")</f>
        <v>0</v>
      </c>
    </row>
    <row r="7" spans="1:5" s="4" customFormat="1">
      <c r="C7" t="s">
        <v>32</v>
      </c>
      <c r="E7">
        <f ca="1">IF(E6=0,ROUNDUP(E4/2,0),E6)</f>
        <v>30</v>
      </c>
    </row>
    <row r="8" spans="1:5" s="4" customFormat="1"/>
    <row r="9" spans="1:5" s="4" customFormat="1"/>
    <row r="10" spans="1:5" s="4" customFormat="1" ht="30">
      <c r="A10" s="4" t="s">
        <v>497</v>
      </c>
      <c r="B10" s="4" t="s">
        <v>498</v>
      </c>
      <c r="C10" s="4" t="s">
        <v>35</v>
      </c>
      <c r="D10" s="4" t="s">
        <v>36</v>
      </c>
      <c r="E10" s="4" t="s">
        <v>37</v>
      </c>
    </row>
    <row r="11" spans="1:5" s="4" customFormat="1">
      <c r="C11" s="4">
        <v>0</v>
      </c>
      <c r="E11" s="4" t="s">
        <v>38</v>
      </c>
    </row>
    <row r="12" spans="1:5" s="4" customFormat="1">
      <c r="A12" s="4">
        <v>1</v>
      </c>
      <c r="B12" s="4">
        <v>1</v>
      </c>
      <c r="C12" s="4">
        <v>1</v>
      </c>
      <c r="D12" s="4" t="s">
        <v>39</v>
      </c>
      <c r="E12" s="9" t="s">
        <v>499</v>
      </c>
    </row>
    <row r="13" spans="1:5" s="4" customFormat="1">
      <c r="A13" s="4">
        <v>1</v>
      </c>
      <c r="B13" s="4">
        <v>2</v>
      </c>
      <c r="C13" s="4">
        <v>2</v>
      </c>
      <c r="D13" s="4" t="s">
        <v>39</v>
      </c>
      <c r="E13" s="9" t="s">
        <v>500</v>
      </c>
    </row>
    <row r="14" spans="1:5" s="4" customFormat="1">
      <c r="A14" s="4">
        <v>1</v>
      </c>
      <c r="B14" s="4">
        <v>3</v>
      </c>
      <c r="C14" s="4">
        <v>3</v>
      </c>
      <c r="D14" s="4" t="s">
        <v>39</v>
      </c>
      <c r="E14" s="9" t="s">
        <v>501</v>
      </c>
    </row>
    <row r="15" spans="1:5" s="4" customFormat="1">
      <c r="A15" s="4">
        <v>1</v>
      </c>
      <c r="B15" s="4">
        <v>4</v>
      </c>
      <c r="C15" s="4">
        <v>4</v>
      </c>
      <c r="D15" s="4" t="s">
        <v>39</v>
      </c>
      <c r="E15" s="9" t="s">
        <v>502</v>
      </c>
    </row>
    <row r="16" spans="1:5" s="4" customFormat="1">
      <c r="A16" s="4">
        <v>1</v>
      </c>
      <c r="B16" s="4">
        <v>5</v>
      </c>
      <c r="C16" s="4">
        <v>5</v>
      </c>
      <c r="D16" s="4" t="s">
        <v>39</v>
      </c>
      <c r="E16" s="9" t="s">
        <v>503</v>
      </c>
    </row>
    <row r="17" spans="1:5" s="4" customFormat="1">
      <c r="A17" s="4">
        <v>1</v>
      </c>
      <c r="B17" s="4">
        <v>6</v>
      </c>
      <c r="C17" s="4">
        <v>6</v>
      </c>
      <c r="D17" s="4" t="s">
        <v>39</v>
      </c>
      <c r="E17" s="9" t="s">
        <v>504</v>
      </c>
    </row>
    <row r="18" spans="1:5" s="4" customFormat="1">
      <c r="A18" s="4">
        <v>1</v>
      </c>
      <c r="B18" s="4">
        <v>7</v>
      </c>
      <c r="C18" s="4">
        <v>7</v>
      </c>
      <c r="D18" s="4" t="s">
        <v>39</v>
      </c>
      <c r="E18" s="9" t="s">
        <v>505</v>
      </c>
    </row>
    <row r="19" spans="1:5" s="4" customFormat="1">
      <c r="A19" s="4">
        <v>1</v>
      </c>
      <c r="B19" s="4">
        <v>8</v>
      </c>
      <c r="C19" s="4">
        <v>8</v>
      </c>
      <c r="D19" s="4" t="s">
        <v>39</v>
      </c>
      <c r="E19" s="9" t="s">
        <v>506</v>
      </c>
    </row>
    <row r="20" spans="1:5" s="4" customFormat="1">
      <c r="A20" s="4">
        <v>1</v>
      </c>
      <c r="B20" s="4">
        <v>9</v>
      </c>
      <c r="C20" s="4">
        <v>9</v>
      </c>
      <c r="D20" s="4" t="s">
        <v>39</v>
      </c>
      <c r="E20" s="9" t="s">
        <v>507</v>
      </c>
    </row>
    <row r="21" spans="1:5" s="4" customFormat="1">
      <c r="A21" s="4">
        <v>1</v>
      </c>
      <c r="B21" s="4">
        <v>10</v>
      </c>
      <c r="C21" s="4">
        <v>10</v>
      </c>
      <c r="D21" s="4" t="s">
        <v>39</v>
      </c>
      <c r="E21" s="9" t="s">
        <v>508</v>
      </c>
    </row>
    <row r="22" spans="1:5" s="4" customFormat="1">
      <c r="A22" s="4">
        <v>1</v>
      </c>
      <c r="B22" s="4">
        <v>11</v>
      </c>
      <c r="C22" s="4">
        <v>11</v>
      </c>
      <c r="D22" s="4" t="s">
        <v>39</v>
      </c>
      <c r="E22" s="9" t="s">
        <v>509</v>
      </c>
    </row>
    <row r="23" spans="1:5" s="4" customFormat="1">
      <c r="A23" s="4">
        <v>1</v>
      </c>
      <c r="B23" s="4">
        <v>12</v>
      </c>
      <c r="C23" s="4">
        <v>12</v>
      </c>
      <c r="D23" s="4" t="s">
        <v>39</v>
      </c>
      <c r="E23" s="9" t="s">
        <v>510</v>
      </c>
    </row>
    <row r="24" spans="1:5" s="4" customFormat="1">
      <c r="A24" s="4">
        <v>2</v>
      </c>
      <c r="B24" s="4">
        <v>1</v>
      </c>
      <c r="C24" s="4">
        <v>13</v>
      </c>
      <c r="D24" s="4" t="s">
        <v>39</v>
      </c>
      <c r="E24" s="4" t="s">
        <v>511</v>
      </c>
    </row>
    <row r="25" spans="1:5" s="4" customFormat="1">
      <c r="A25" s="4">
        <v>2</v>
      </c>
      <c r="B25" s="4">
        <v>2</v>
      </c>
      <c r="C25" s="4">
        <v>14</v>
      </c>
      <c r="D25" s="4" t="s">
        <v>39</v>
      </c>
      <c r="E25" s="4" t="s">
        <v>512</v>
      </c>
    </row>
    <row r="26" spans="1:5" s="4" customFormat="1">
      <c r="A26" s="4">
        <v>2</v>
      </c>
      <c r="B26" s="4">
        <v>3</v>
      </c>
      <c r="C26" s="4">
        <v>15</v>
      </c>
      <c r="D26" s="4" t="s">
        <v>39</v>
      </c>
      <c r="E26" s="4" t="s">
        <v>513</v>
      </c>
    </row>
    <row r="27" spans="1:5" s="4" customFormat="1">
      <c r="A27" s="4">
        <v>2</v>
      </c>
      <c r="B27" s="4">
        <v>4</v>
      </c>
      <c r="C27" s="4">
        <v>16</v>
      </c>
      <c r="D27" s="4" t="s">
        <v>39</v>
      </c>
      <c r="E27" s="4" t="s">
        <v>514</v>
      </c>
    </row>
    <row r="28" spans="1:5" s="4" customFormat="1">
      <c r="A28" s="4">
        <v>2</v>
      </c>
      <c r="B28" s="4">
        <v>5</v>
      </c>
      <c r="C28" s="4">
        <v>17</v>
      </c>
      <c r="D28" s="4" t="s">
        <v>39</v>
      </c>
      <c r="E28" s="4" t="s">
        <v>515</v>
      </c>
    </row>
    <row r="29" spans="1:5" s="4" customFormat="1">
      <c r="A29" s="4">
        <v>2</v>
      </c>
      <c r="B29" s="4">
        <v>6</v>
      </c>
      <c r="C29" s="4">
        <v>18</v>
      </c>
      <c r="D29" s="4" t="s">
        <v>39</v>
      </c>
      <c r="E29" s="4" t="s">
        <v>516</v>
      </c>
    </row>
    <row r="30" spans="1:5" s="4" customFormat="1">
      <c r="A30" s="4">
        <v>2</v>
      </c>
      <c r="B30" s="4">
        <v>7</v>
      </c>
      <c r="C30" s="4">
        <v>19</v>
      </c>
      <c r="D30" s="4" t="s">
        <v>39</v>
      </c>
      <c r="E30" s="4" t="s">
        <v>517</v>
      </c>
    </row>
    <row r="31" spans="1:5" s="4" customFormat="1">
      <c r="A31" s="4">
        <v>2</v>
      </c>
      <c r="B31" s="4">
        <v>8</v>
      </c>
      <c r="C31" s="4">
        <v>20</v>
      </c>
      <c r="D31" s="4" t="s">
        <v>39</v>
      </c>
      <c r="E31" s="4" t="s">
        <v>518</v>
      </c>
    </row>
    <row r="32" spans="1:5" s="4" customFormat="1">
      <c r="A32" s="4">
        <v>2</v>
      </c>
      <c r="B32" s="4">
        <v>9</v>
      </c>
      <c r="C32" s="4">
        <v>21</v>
      </c>
      <c r="D32" s="4" t="s">
        <v>39</v>
      </c>
      <c r="E32" s="4" t="s">
        <v>519</v>
      </c>
    </row>
    <row r="33" spans="1:5" s="4" customFormat="1">
      <c r="A33" s="4">
        <v>2</v>
      </c>
      <c r="B33" s="4">
        <v>10</v>
      </c>
      <c r="C33" s="4">
        <v>22</v>
      </c>
      <c r="D33" s="4" t="s">
        <v>39</v>
      </c>
      <c r="E33" s="4" t="s">
        <v>520</v>
      </c>
    </row>
    <row r="34" spans="1:5" s="4" customFormat="1">
      <c r="A34" s="4">
        <v>2</v>
      </c>
      <c r="B34" s="4">
        <v>11</v>
      </c>
      <c r="C34" s="4">
        <v>23</v>
      </c>
      <c r="D34" s="4" t="s">
        <v>39</v>
      </c>
      <c r="E34" s="4" t="s">
        <v>521</v>
      </c>
    </row>
    <row r="35" spans="1:5" s="4" customFormat="1">
      <c r="A35" s="4">
        <v>2</v>
      </c>
      <c r="B35" s="4">
        <v>12</v>
      </c>
      <c r="C35" s="4">
        <v>24</v>
      </c>
      <c r="D35" s="4" t="s">
        <v>39</v>
      </c>
      <c r="E35" s="4" t="s">
        <v>522</v>
      </c>
    </row>
    <row r="36" spans="1:5" s="4" customFormat="1">
      <c r="A36" s="4">
        <v>3</v>
      </c>
      <c r="B36" s="4">
        <v>1</v>
      </c>
      <c r="C36" s="4">
        <v>25</v>
      </c>
      <c r="D36" s="4" t="s">
        <v>39</v>
      </c>
      <c r="E36" s="4" t="s">
        <v>523</v>
      </c>
    </row>
    <row r="37" spans="1:5" s="4" customFormat="1">
      <c r="A37" s="4">
        <v>3</v>
      </c>
      <c r="B37" s="4">
        <v>2</v>
      </c>
      <c r="C37" s="4">
        <v>26</v>
      </c>
      <c r="D37" s="4" t="s">
        <v>39</v>
      </c>
      <c r="E37" s="4" t="s">
        <v>524</v>
      </c>
    </row>
    <row r="38" spans="1:5" s="4" customFormat="1">
      <c r="A38" s="4">
        <v>3</v>
      </c>
      <c r="B38" s="4">
        <v>3</v>
      </c>
      <c r="C38" s="4">
        <v>27</v>
      </c>
      <c r="D38" s="4" t="s">
        <v>39</v>
      </c>
      <c r="E38" s="4" t="s">
        <v>525</v>
      </c>
    </row>
    <row r="39" spans="1:5" s="4" customFormat="1">
      <c r="A39" s="4">
        <v>3</v>
      </c>
      <c r="B39" s="4">
        <v>4</v>
      </c>
      <c r="C39" s="4">
        <v>28</v>
      </c>
      <c r="D39" s="4" t="s">
        <v>39</v>
      </c>
      <c r="E39" s="4" t="s">
        <v>526</v>
      </c>
    </row>
    <row r="40" spans="1:5" s="4" customFormat="1">
      <c r="A40" s="4">
        <v>3</v>
      </c>
      <c r="B40" s="4">
        <v>5</v>
      </c>
      <c r="C40" s="4">
        <v>29</v>
      </c>
      <c r="D40" s="4" t="s">
        <v>39</v>
      </c>
      <c r="E40" s="4" t="s">
        <v>527</v>
      </c>
    </row>
    <row r="41" spans="1:5" s="4" customFormat="1">
      <c r="A41" s="4">
        <v>3</v>
      </c>
      <c r="B41" s="4">
        <v>6</v>
      </c>
      <c r="C41" s="4">
        <v>30</v>
      </c>
      <c r="D41" s="4" t="s">
        <v>39</v>
      </c>
      <c r="E41" s="4" t="s">
        <v>528</v>
      </c>
    </row>
    <row r="42" spans="1:5" s="4" customFormat="1">
      <c r="A42" s="4">
        <v>3</v>
      </c>
      <c r="B42" s="4">
        <v>7</v>
      </c>
      <c r="C42" s="4">
        <v>31</v>
      </c>
      <c r="D42" s="4" t="s">
        <v>39</v>
      </c>
      <c r="E42" s="4" t="s">
        <v>529</v>
      </c>
    </row>
    <row r="43" spans="1:5" s="4" customFormat="1">
      <c r="A43" s="4">
        <v>3</v>
      </c>
      <c r="B43" s="4">
        <v>8</v>
      </c>
      <c r="C43" s="4">
        <v>32</v>
      </c>
      <c r="D43" s="4" t="s">
        <v>39</v>
      </c>
      <c r="E43" s="4" t="s">
        <v>530</v>
      </c>
    </row>
    <row r="44" spans="1:5" s="4" customFormat="1">
      <c r="A44" s="4">
        <v>3</v>
      </c>
      <c r="B44" s="4">
        <v>9</v>
      </c>
      <c r="C44" s="4">
        <v>33</v>
      </c>
      <c r="D44" s="4" t="s">
        <v>39</v>
      </c>
      <c r="E44" s="4" t="s">
        <v>531</v>
      </c>
    </row>
    <row r="45" spans="1:5" s="4" customFormat="1">
      <c r="A45" s="4">
        <v>3</v>
      </c>
      <c r="B45" s="4">
        <v>10</v>
      </c>
      <c r="C45" s="4">
        <v>34</v>
      </c>
      <c r="D45" s="4" t="s">
        <v>39</v>
      </c>
      <c r="E45" s="4" t="s">
        <v>532</v>
      </c>
    </row>
    <row r="46" spans="1:5" s="4" customFormat="1">
      <c r="A46" s="4">
        <v>3</v>
      </c>
      <c r="B46" s="4">
        <v>11</v>
      </c>
      <c r="C46" s="4">
        <v>35</v>
      </c>
      <c r="D46" s="4" t="s">
        <v>39</v>
      </c>
      <c r="E46" s="4" t="s">
        <v>533</v>
      </c>
    </row>
    <row r="47" spans="1:5" s="4" customFormat="1">
      <c r="A47" s="4">
        <v>3</v>
      </c>
      <c r="B47" s="4">
        <v>12</v>
      </c>
      <c r="C47" s="4">
        <v>36</v>
      </c>
      <c r="D47" s="4" t="s">
        <v>39</v>
      </c>
      <c r="E47" s="4" t="s">
        <v>534</v>
      </c>
    </row>
    <row r="48" spans="1:5" s="4" customFormat="1">
      <c r="A48" s="4">
        <v>4</v>
      </c>
      <c r="B48" s="4">
        <v>1</v>
      </c>
      <c r="C48" s="4">
        <v>37</v>
      </c>
      <c r="D48" s="4" t="s">
        <v>39</v>
      </c>
      <c r="E48" s="4" t="s">
        <v>535</v>
      </c>
    </row>
    <row r="49" spans="1:5" s="4" customFormat="1">
      <c r="A49" s="4">
        <v>4</v>
      </c>
      <c r="B49" s="4">
        <v>2</v>
      </c>
      <c r="C49" s="4">
        <v>38</v>
      </c>
      <c r="D49" s="4" t="s">
        <v>39</v>
      </c>
      <c r="E49" s="4" t="s">
        <v>536</v>
      </c>
    </row>
    <row r="50" spans="1:5" s="4" customFormat="1">
      <c r="A50" s="4">
        <v>4</v>
      </c>
      <c r="B50" s="4">
        <v>3</v>
      </c>
      <c r="C50" s="4">
        <v>39</v>
      </c>
      <c r="D50" s="4" t="s">
        <v>39</v>
      </c>
      <c r="E50" s="4" t="s">
        <v>537</v>
      </c>
    </row>
    <row r="51" spans="1:5" s="4" customFormat="1">
      <c r="A51" s="4">
        <v>4</v>
      </c>
      <c r="B51" s="4">
        <v>4</v>
      </c>
      <c r="C51" s="4">
        <v>40</v>
      </c>
      <c r="D51" s="4" t="s">
        <v>39</v>
      </c>
      <c r="E51" s="4" t="s">
        <v>538</v>
      </c>
    </row>
    <row r="52" spans="1:5" s="4" customFormat="1">
      <c r="A52" s="4">
        <v>4</v>
      </c>
      <c r="B52" s="4">
        <v>5</v>
      </c>
      <c r="C52" s="4">
        <v>41</v>
      </c>
      <c r="D52" s="4" t="s">
        <v>39</v>
      </c>
      <c r="E52" s="4" t="s">
        <v>539</v>
      </c>
    </row>
    <row r="53" spans="1:5" s="4" customFormat="1">
      <c r="A53" s="4">
        <v>4</v>
      </c>
      <c r="B53" s="4">
        <v>6</v>
      </c>
      <c r="C53" s="4">
        <v>42</v>
      </c>
      <c r="D53" s="4" t="s">
        <v>39</v>
      </c>
      <c r="E53" s="4" t="s">
        <v>540</v>
      </c>
    </row>
    <row r="54" spans="1:5" s="4" customFormat="1">
      <c r="A54" s="4">
        <v>4</v>
      </c>
      <c r="B54" s="4">
        <v>7</v>
      </c>
      <c r="C54" s="4">
        <v>43</v>
      </c>
      <c r="D54" s="4" t="s">
        <v>39</v>
      </c>
      <c r="E54" s="4" t="s">
        <v>541</v>
      </c>
    </row>
    <row r="55" spans="1:5" s="4" customFormat="1">
      <c r="A55" s="4">
        <v>4</v>
      </c>
      <c r="B55" s="4">
        <v>8</v>
      </c>
      <c r="C55" s="4">
        <v>44</v>
      </c>
      <c r="D55" s="4" t="s">
        <v>39</v>
      </c>
      <c r="E55" s="4" t="s">
        <v>542</v>
      </c>
    </row>
    <row r="56" spans="1:5" s="4" customFormat="1">
      <c r="A56" s="4">
        <v>4</v>
      </c>
      <c r="B56" s="4">
        <v>9</v>
      </c>
      <c r="C56" s="4">
        <v>45</v>
      </c>
      <c r="D56" s="4" t="s">
        <v>39</v>
      </c>
      <c r="E56" s="4" t="s">
        <v>543</v>
      </c>
    </row>
    <row r="57" spans="1:5" s="4" customFormat="1">
      <c r="A57" s="4">
        <v>4</v>
      </c>
      <c r="B57" s="4">
        <v>10</v>
      </c>
      <c r="C57" s="4">
        <v>46</v>
      </c>
      <c r="D57" s="4" t="s">
        <v>39</v>
      </c>
      <c r="E57" s="4" t="s">
        <v>544</v>
      </c>
    </row>
    <row r="58" spans="1:5" s="4" customFormat="1">
      <c r="A58" s="4">
        <v>4</v>
      </c>
      <c r="B58" s="4">
        <v>11</v>
      </c>
      <c r="C58" s="4">
        <v>47</v>
      </c>
      <c r="D58" s="4" t="s">
        <v>39</v>
      </c>
      <c r="E58" s="4" t="s">
        <v>545</v>
      </c>
    </row>
    <row r="59" spans="1:5" s="4" customFormat="1">
      <c r="A59" s="4">
        <v>5</v>
      </c>
      <c r="B59" s="4">
        <v>12</v>
      </c>
      <c r="C59" s="4">
        <v>48</v>
      </c>
      <c r="D59" s="4" t="s">
        <v>39</v>
      </c>
      <c r="E59" s="4" t="s">
        <v>546</v>
      </c>
    </row>
    <row r="60" spans="1:5" s="4" customFormat="1">
      <c r="A60" s="4">
        <v>5</v>
      </c>
      <c r="B60" s="4">
        <v>1</v>
      </c>
      <c r="C60" s="4">
        <v>49</v>
      </c>
      <c r="D60" s="4" t="s">
        <v>39</v>
      </c>
      <c r="E60" s="4" t="s">
        <v>547</v>
      </c>
    </row>
    <row r="61" spans="1:5" s="4" customFormat="1">
      <c r="A61" s="4">
        <v>5</v>
      </c>
      <c r="B61" s="4">
        <v>2</v>
      </c>
      <c r="C61" s="4">
        <v>50</v>
      </c>
      <c r="D61" s="4" t="s">
        <v>39</v>
      </c>
      <c r="E61" s="4" t="s">
        <v>548</v>
      </c>
    </row>
    <row r="62" spans="1:5" s="4" customFormat="1">
      <c r="A62" s="4">
        <v>5</v>
      </c>
      <c r="B62" s="4">
        <v>3</v>
      </c>
      <c r="C62" s="4">
        <v>51</v>
      </c>
      <c r="D62" s="4" t="s">
        <v>39</v>
      </c>
      <c r="E62" s="4" t="s">
        <v>549</v>
      </c>
    </row>
    <row r="63" spans="1:5" s="4" customFormat="1">
      <c r="A63" s="4">
        <v>5</v>
      </c>
      <c r="B63" s="4">
        <v>4</v>
      </c>
      <c r="C63" s="4">
        <v>52</v>
      </c>
      <c r="D63" s="4" t="s">
        <v>39</v>
      </c>
      <c r="E63" s="4" t="s">
        <v>550</v>
      </c>
    </row>
    <row r="64" spans="1:5" s="4" customFormat="1">
      <c r="A64" s="4">
        <v>5</v>
      </c>
      <c r="B64" s="4">
        <v>5</v>
      </c>
      <c r="C64" s="4">
        <v>53</v>
      </c>
      <c r="D64" s="4" t="s">
        <v>39</v>
      </c>
      <c r="E64" s="4" t="s">
        <v>551</v>
      </c>
    </row>
    <row r="65" spans="1:5" s="4" customFormat="1">
      <c r="A65" s="4">
        <v>5</v>
      </c>
      <c r="B65" s="4">
        <v>6</v>
      </c>
      <c r="C65" s="4">
        <v>54</v>
      </c>
      <c r="D65" s="4" t="s">
        <v>39</v>
      </c>
      <c r="E65" s="4" t="s">
        <v>552</v>
      </c>
    </row>
    <row r="66" spans="1:5" s="4" customFormat="1">
      <c r="A66" s="4">
        <v>5</v>
      </c>
      <c r="B66" s="4">
        <v>7</v>
      </c>
      <c r="C66" s="4">
        <v>55</v>
      </c>
      <c r="D66" s="4" t="s">
        <v>39</v>
      </c>
      <c r="E66" s="4" t="s">
        <v>553</v>
      </c>
    </row>
    <row r="67" spans="1:5" s="4" customFormat="1">
      <c r="A67" s="4">
        <v>5</v>
      </c>
      <c r="B67" s="4">
        <v>8</v>
      </c>
      <c r="C67" s="4">
        <v>56</v>
      </c>
      <c r="D67" s="4" t="s">
        <v>39</v>
      </c>
      <c r="E67" s="4" t="s">
        <v>554</v>
      </c>
    </row>
    <row r="68" spans="1:5" s="4" customFormat="1">
      <c r="A68" s="4">
        <v>5</v>
      </c>
      <c r="B68" s="4">
        <v>9</v>
      </c>
      <c r="C68" s="4">
        <v>57</v>
      </c>
      <c r="D68" s="4" t="s">
        <v>39</v>
      </c>
      <c r="E68" s="4" t="s">
        <v>555</v>
      </c>
    </row>
    <row r="69" spans="1:5" s="4" customFormat="1">
      <c r="A69" s="4">
        <v>5</v>
      </c>
      <c r="B69" s="4">
        <v>10</v>
      </c>
      <c r="C69" s="4">
        <v>58</v>
      </c>
      <c r="D69" s="4" t="s">
        <v>39</v>
      </c>
      <c r="E69" s="4" t="s">
        <v>556</v>
      </c>
    </row>
    <row r="70" spans="1:5" s="4" customFormat="1">
      <c r="A70" s="4">
        <v>5</v>
      </c>
      <c r="B70" s="4">
        <v>11</v>
      </c>
      <c r="C70" s="4">
        <v>59</v>
      </c>
      <c r="D70" s="4" t="s">
        <v>39</v>
      </c>
      <c r="E70" s="4" t="s">
        <v>557</v>
      </c>
    </row>
    <row r="71" spans="1:5" s="4" customFormat="1">
      <c r="A71" s="4">
        <v>5</v>
      </c>
      <c r="B71" s="4">
        <v>12</v>
      </c>
      <c r="C71" s="4">
        <v>60</v>
      </c>
      <c r="D71" s="4" t="s">
        <v>39</v>
      </c>
      <c r="E71" s="4" t="s">
        <v>558</v>
      </c>
    </row>
    <row r="72" spans="1:5" s="4" customFormat="1"/>
    <row r="73" spans="1:5" s="4" customFormat="1"/>
    <row r="74" spans="1:5" s="4" customFormat="1"/>
    <row r="75" spans="1:5" s="4" customFormat="1"/>
    <row r="76" spans="1:5" s="4" customFormat="1"/>
    <row r="77" spans="1:5" s="4" customFormat="1"/>
    <row r="78" spans="1:5" s="4" customFormat="1"/>
    <row r="79" spans="1:5" s="4" customFormat="1"/>
    <row r="80" spans="1:5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</sheetData>
  <dataValidations count="1">
    <dataValidation type="list" allowBlank="1" showInputMessage="1" showErrorMessage="1" sqref="D3:E3" xr:uid="{00000000-0002-0000-0500-000000000000}">
      <formula1>_kierunki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Mietek</dc:creator>
  <cp:keywords/>
  <dc:description/>
  <cp:lastModifiedBy/>
  <cp:revision/>
  <dcterms:created xsi:type="dcterms:W3CDTF">2019-12-12T13:56:48Z</dcterms:created>
  <dcterms:modified xsi:type="dcterms:W3CDTF">2022-12-17T12:07:57Z</dcterms:modified>
  <cp:category/>
  <cp:contentStatus/>
</cp:coreProperties>
</file>